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CD3D2642-A3C0-46B1-99D1-642FD9ED7A0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2" l="1"/>
  <c r="J48" i="2"/>
  <c r="I47" i="2"/>
  <c r="J47" i="2" s="1"/>
  <c r="D47" i="2"/>
  <c r="D46" i="2"/>
  <c r="D45" i="2" s="1"/>
  <c r="M45" i="2"/>
  <c r="M44" i="2"/>
  <c r="J44" i="2"/>
  <c r="I43" i="2"/>
  <c r="J43" i="2" s="1"/>
  <c r="J42" i="2" s="1"/>
  <c r="J41" i="2" s="1"/>
  <c r="H43" i="2"/>
  <c r="H42" i="2" s="1"/>
  <c r="H41" i="2" s="1"/>
  <c r="G43" i="2"/>
  <c r="F43" i="2"/>
  <c r="F42" i="2" s="1"/>
  <c r="F41" i="2" s="1"/>
  <c r="E43" i="2"/>
  <c r="E42" i="2" s="1"/>
  <c r="E41" i="2" s="1"/>
  <c r="D43" i="2"/>
  <c r="D42" i="2" s="1"/>
  <c r="D41" i="2" s="1"/>
  <c r="G42" i="2"/>
  <c r="G41" i="2" s="1"/>
  <c r="M40" i="2"/>
  <c r="J40" i="2"/>
  <c r="I39" i="2"/>
  <c r="I38" i="2" s="1"/>
  <c r="D39" i="2"/>
  <c r="D38" i="2" s="1"/>
  <c r="D37" i="2" s="1"/>
  <c r="M35" i="2"/>
  <c r="J34" i="2"/>
  <c r="M33" i="2"/>
  <c r="J33" i="2"/>
  <c r="I32" i="2"/>
  <c r="J32" i="2" s="1"/>
  <c r="J31" i="2" s="1"/>
  <c r="H32" i="2"/>
  <c r="H31" i="2" s="1"/>
  <c r="G32" i="2"/>
  <c r="G31" i="2" s="1"/>
  <c r="F32" i="2"/>
  <c r="E32" i="2"/>
  <c r="E31" i="2" s="1"/>
  <c r="D32" i="2"/>
  <c r="D31" i="2" s="1"/>
  <c r="F31" i="2"/>
  <c r="J30" i="2"/>
  <c r="I29" i="2"/>
  <c r="J29" i="2" s="1"/>
  <c r="D29" i="2"/>
  <c r="I28" i="2"/>
  <c r="I27" i="2" s="1"/>
  <c r="J27" i="2" s="1"/>
  <c r="D28" i="2"/>
  <c r="D27" i="2" s="1"/>
  <c r="M27" i="2"/>
  <c r="M26" i="2"/>
  <c r="J26" i="2"/>
  <c r="M25" i="2"/>
  <c r="J25" i="2"/>
  <c r="M24" i="2"/>
  <c r="J24" i="2"/>
  <c r="J23" i="2"/>
  <c r="J22" i="2"/>
  <c r="M21" i="2"/>
  <c r="J21" i="2"/>
  <c r="M20" i="2"/>
  <c r="J20" i="2"/>
  <c r="M19" i="2"/>
  <c r="J19" i="2"/>
  <c r="M18" i="2"/>
  <c r="J18" i="2"/>
  <c r="M17" i="2"/>
  <c r="J17" i="2"/>
  <c r="M16" i="2"/>
  <c r="J16" i="2"/>
  <c r="M15" i="2"/>
  <c r="J15" i="2"/>
  <c r="M14" i="2"/>
  <c r="J14" i="2"/>
  <c r="M13" i="2"/>
  <c r="J13" i="2"/>
  <c r="M12" i="2"/>
  <c r="J12" i="2"/>
  <c r="L11" i="2"/>
  <c r="M11" i="2" s="1"/>
  <c r="J11" i="2"/>
  <c r="M10" i="2"/>
  <c r="J10" i="2"/>
  <c r="I9" i="2"/>
  <c r="J9" i="2" s="1"/>
  <c r="J8" i="2" s="1"/>
  <c r="J7" i="2" s="1"/>
  <c r="J6" i="2" s="1"/>
  <c r="H9" i="2"/>
  <c r="G9" i="2"/>
  <c r="G8" i="2" s="1"/>
  <c r="G7" i="2" s="1"/>
  <c r="G6" i="2" s="1"/>
  <c r="G51" i="2" s="1"/>
  <c r="F9" i="2"/>
  <c r="F8" i="2" s="1"/>
  <c r="F7" i="2" s="1"/>
  <c r="F6" i="2" s="1"/>
  <c r="F51" i="2" s="1"/>
  <c r="E9" i="2"/>
  <c r="D9" i="2"/>
  <c r="D8" i="2" s="1"/>
  <c r="D7" i="2" s="1"/>
  <c r="D6" i="2" s="1"/>
  <c r="D51" i="2" s="1"/>
  <c r="H8" i="2"/>
  <c r="H7" i="2" s="1"/>
  <c r="H6" i="2" s="1"/>
  <c r="H51" i="2" s="1"/>
  <c r="E8" i="2"/>
  <c r="E7" i="2" s="1"/>
  <c r="E6" i="2" s="1"/>
  <c r="E51" i="2" s="1"/>
  <c r="I37" i="2" l="1"/>
  <c r="J37" i="2" s="1"/>
  <c r="J38" i="2"/>
  <c r="I42" i="2"/>
  <c r="I41" i="2" s="1"/>
  <c r="I46" i="2"/>
  <c r="J39" i="2"/>
  <c r="I8" i="2"/>
  <c r="I7" i="2" s="1"/>
  <c r="I6" i="2" s="1"/>
  <c r="J28" i="2"/>
  <c r="I31" i="2"/>
  <c r="I51" i="2" l="1"/>
  <c r="J51" i="2" s="1"/>
  <c r="I45" i="2"/>
  <c r="J45" i="2" s="1"/>
  <c r="J46" i="2"/>
</calcChain>
</file>

<file path=xl/sharedStrings.xml><?xml version="1.0" encoding="utf-8"?>
<sst xmlns="http://schemas.openxmlformats.org/spreadsheetml/2006/main" count="146" uniqueCount="120">
  <si>
    <t xml:space="preserve">                     บันทึกข้อความ</t>
  </si>
  <si>
    <r>
      <t>ส่วนราชการ</t>
    </r>
    <r>
      <rPr>
        <sz val="16"/>
        <rFont val="TH SarabunIT๙"/>
        <family val="2"/>
      </rPr>
      <t xml:space="preserve">  สภ.บางตะบูน   จว.เพชรบุรี  โทร.๐ ๓๒๔๘ ๙๒๕๐</t>
    </r>
  </si>
  <si>
    <r>
      <t xml:space="preserve">ที่  </t>
    </r>
    <r>
      <rPr>
        <sz val="16"/>
        <rFont val="TH SarabunIT๙"/>
        <family val="2"/>
      </rPr>
      <t xml:space="preserve">๐๐๒๒(พบ).๖(๑๖)  / -        </t>
    </r>
  </si>
  <si>
    <t xml:space="preserve">   วันที่    </t>
  </si>
  <si>
    <r>
      <t xml:space="preserve">เรื่อง </t>
    </r>
    <r>
      <rPr>
        <sz val="16"/>
        <rFont val="TH SarabunIT๙"/>
        <family val="2"/>
      </rPr>
      <t xml:space="preserve"> </t>
    </r>
  </si>
  <si>
    <t xml:space="preserve">สำรวจงบประมาณรายจ่ายประจำปีงบประมาณ พ.ศ.๒๕69 </t>
  </si>
  <si>
    <t xml:space="preserve">เรียน  </t>
  </si>
  <si>
    <t>สว.สภ.บางตะบูน</t>
  </si>
  <si>
    <t>ตามแผนการใช้จ่ายงบประมาณของ สภ.บางตะบูน ประจำปีงบประมาณ พ.ศ.2569 ซึ่งได้เบิกจ่ายงบ</t>
  </si>
  <si>
    <t>ประมาณที่ได้รับจัดสรรในการปฏิบัติหน้าที่ราชการแล้ว   นั้น</t>
  </si>
  <si>
    <t xml:space="preserve">งานอำนวยการ จึงขอรายงานการใช้จ่ายงบประมาณ ของสภ.บางตะบูน ประจำปีงบประมาณ พ.ศ.2569 </t>
  </si>
  <si>
    <t>ที่แนบมาพร้อมนี้</t>
  </si>
  <si>
    <t>จึงเรียนมาเพื่อโปรดทราบ</t>
  </si>
  <si>
    <t>ร.ต.ท.</t>
  </si>
  <si>
    <t xml:space="preserve">       (ไพรรัตน์  คลื่นแก้ว)</t>
  </si>
  <si>
    <t xml:space="preserve">    รองสว.(ป.)สภ.บางตะบูน</t>
  </si>
  <si>
    <t>- ทราบ</t>
  </si>
  <si>
    <t>- เผยแพร่ข้อมูลผ่านทางเว็บไซต์</t>
  </si>
  <si>
    <t>พ.ต.ท.</t>
  </si>
  <si>
    <t xml:space="preserve">         ( รัชพล  บุญเรือง )</t>
  </si>
  <si>
    <t xml:space="preserve">          สว.สภ.บางตะบูน</t>
  </si>
  <si>
    <t>มกราคม</t>
  </si>
  <si>
    <t>ไตรมาสที่ 1 (ต.ค.68 - ธ.ค.69) และรายงานสรุปผลการใชจ่ายงบประมาณฯ ดังกล่าว รายละเอียดปรากฎตามเอกสาร</t>
  </si>
  <si>
    <t>- แจ้งผลการเบิกจ่ายประจำปีงบประมาณ2569 ไตรมาสที่ 1 ให้ทุกฝ่ายทราบ</t>
  </si>
  <si>
    <t>รายงานผลการใช้จ่ายงบประมาณ ไตรมาสที่ 1</t>
  </si>
  <si>
    <t xml:space="preserve">สถานีตำรวจภูธรบางตะบูน </t>
  </si>
  <si>
    <t>ประจำปีงบประมาณ พ.ศ. 2569 ไตรมาสที่ 1 (ตุลาคม 2568 - ธันวาคม 2568 )</t>
  </si>
  <si>
    <t xml:space="preserve"> ข้อมูล ณ วันที่ 5 มกราคม 2569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</si>
  <si>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</si>
  <si>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</si>
  <si>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</si>
  <si>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</si>
  <si>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</si>
  <si>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</si>
  <si>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</si>
  <si>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ยอดจัดสรร</t>
  </si>
  <si>
    <t>ยอดรายเดือน</t>
  </si>
  <si>
    <t>โครงการ บังคับใช้กฎหมาย อำนวยความยุติธรรมและบริการประชาชน</t>
  </si>
  <si>
    <t xml:space="preserve"> ไม่มี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</si>
  <si>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การบังคับใช้กฎหมายและบริการประชาชน</t>
    </r>
  </si>
  <si>
    <t>งบดำเนินงาน</t>
  </si>
  <si>
    <t>1. ค่าตอบแทน ใช้สอยและวัสดุ</t>
  </si>
  <si>
    <t xml:space="preserve">     1. ค่า OT</t>
  </si>
  <si>
    <t xml:space="preserve"> - เบิกจ่ายค่าตอบแทนการปฏิบัติงานนอกเวลาราชการ</t>
  </si>
  <si>
    <t xml:space="preserve">     2. ค่าตอบแทนพยาน</t>
  </si>
  <si>
    <t xml:space="preserve"> - เบิกจ่ายให้กับพยานตามระเบียบ</t>
  </si>
  <si>
    <t xml:space="preserve">     3. ค่าตอบแทนนักจิต</t>
  </si>
  <si>
    <t xml:space="preserve"> - ยังไม่มีการเบิกจ่าย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</si>
  <si>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</si>
  <si>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</si>
  <si>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</si>
  <si>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- ยังไม่มีการซ่อมแซมยานพาหนะ</t>
  </si>
  <si>
    <t xml:space="preserve">     7. จ้างเหมาบริการ+สะอาด</t>
  </si>
  <si>
    <t xml:space="preserve"> - ยังไม่มีการจ้างเหมาบริการ</t>
  </si>
  <si>
    <t xml:space="preserve">     8. คชจ.ในการส่งหมายเรียกพยาน</t>
  </si>
  <si>
    <t xml:space="preserve">     9. วัสดุ สำนักงาน</t>
  </si>
  <si>
    <t xml:space="preserve">     10. วัสดุ น้ำมันเชื้อเพลิง</t>
  </si>
  <si>
    <t xml:space="preserve"> - จัดซื้อน้ำมันให้กับรถของทางราชการตามระเบียบ</t>
  </si>
  <si>
    <t xml:space="preserve">     11. วัสดุ จราจร</t>
  </si>
  <si>
    <t xml:space="preserve">     12. ค่าอาหาร ผู้ต้องหา</t>
  </si>
  <si>
    <t xml:space="preserve">     13. น้ำมันรถเช่า</t>
  </si>
  <si>
    <t xml:space="preserve"> - จัดซื้อนำมันให้กับรถของทางราชการตามระเบียบฯ</t>
  </si>
  <si>
    <t xml:space="preserve">     14. เบี้ยประชุม กต.ตร.</t>
  </si>
  <si>
    <t xml:space="preserve"> - ยังไม่มีการเบิกจ่าย รอคำสั่งแต่งตั้ง</t>
  </si>
  <si>
    <t xml:space="preserve">     15. ค่าตอบแทนของชุดปฏิบัติการมวลชลและชุมชนสัมพันธ์</t>
  </si>
  <si>
    <t xml:space="preserve"> - เบิกจ่ายค่าตอบแทนของชุดปฏิบัติการมวลชลและชุมชนสัมพันธ์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</si>
  <si>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</si>
  <si>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- ยังไม่ได้เบิกจ่ายค่าตอบแทนอาสาสมัครตำรวจบ้าน</t>
  </si>
  <si>
    <t>2. ค่าสาธารณูปโภค</t>
  </si>
  <si>
    <t xml:space="preserve"> - เบิกจ่ายค่าสาธารณูปโภค ไม่เพียงพอ</t>
  </si>
  <si>
    <t>โครงการปฏิรูประบบงานตำรวจ</t>
  </si>
  <si>
    <t>ไม่มี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</si>
  <si>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การปฏิรูประบบงานสอบสวน และการบังคับใช้กฎหมาย</t>
    </r>
  </si>
  <si>
    <t xml:space="preserve">  - ยังไม่ได้เบิกจ่ายค่าตอบแทน และค่าวัสดุ</t>
  </si>
  <si>
    <t>โครงการปราบปรามการค้ายาเสพติด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</si>
  <si>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สกัดกั้น ปราบปราม การผลิต การค้ายาเสพติด</t>
    </r>
  </si>
  <si>
    <t xml:space="preserve">     1. โครงการบริหารจัดการสกัดกั้นยาเสพติด (Heart land)</t>
  </si>
  <si>
    <t xml:space="preserve"> - ยังไม่ได้เบิกจ่าย</t>
  </si>
  <si>
    <t xml:space="preserve">     2. โครงสร้างเครือข่ายผู้มีอิทธิพล</t>
  </si>
  <si>
    <t xml:space="preserve"> - ยังไม่ได้เบิกจ่ายค่าตอบแทน</t>
  </si>
  <si>
    <t xml:space="preserve">     3. โครงการปราบปรามค้ายาเสพติด(License Plate)</t>
  </si>
  <si>
    <t xml:space="preserve"> - ไม่ได้รับงบประมาณ</t>
  </si>
  <si>
    <t xml:space="preserve">     4. โครงการปิดล้อมตรวจค้น</t>
  </si>
  <si>
    <t>โครงการสร้างภูมิคุ้มกันและป้องกันยาเสพติด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</si>
  <si>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การสร้างภูมิคุ้มกันในกลุ่มเป้าหมายระดับโรงเรียนประถมศึกษาและมัธยมศึกษาหรือเทียบเท่า</t>
    </r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</si>
  <si>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</si>
  <si>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</si>
  <si>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- เบิกจ่ายค่าตอบแทน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</si>
  <si>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การสร้างภูมิคุ้มกันในกลุ่มเป้าหมายระดับโรงเรียนประถมศึกษา
และมัธยมศึกษาหรือเทียบเท่า</t>
    </r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</si>
  <si>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</si>
  <si>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เบิกจ่ายค่าตอบแทนครูแดร์</t>
  </si>
  <si>
    <t>โครงการบังคับใช้กฎหมาย อำนวยความยุติธรรม และบริการประชาชน</t>
  </si>
  <si>
    <t xml:space="preserve">
</t>
  </si>
  <si>
    <r>
      <rPr>
        <b/>
        <u/>
        <sz val="16"/>
        <color theme="1"/>
        <rFont val="TH SarabunIT๙"/>
        <family val="2"/>
      </rPr>
      <t>กิจกรรม</t>
    </r>
    <r>
      <rPr>
        <sz val="16"/>
        <color theme="1"/>
        <rFont val="TH SarabunIT๙"/>
        <family val="2"/>
      </rPr>
      <t xml:space="preserve"> บังคับใช้กฎหมายและบริการประชาชน</t>
    </r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</si>
  <si>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</si>
  <si>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เบิกจ่ายช่วงเทศกาลปีใหม่ พ.ศ.2569</t>
  </si>
  <si>
    <t xml:space="preserve">โครงการสร้างเครือข่ายระดับตำบล
</t>
  </si>
  <si>
    <t xml:space="preserve"> - อยู่ระหว่างเบิกจ่ายค่าตอบแทน</t>
  </si>
  <si>
    <t>โครงการตำบลยั่งยืน</t>
  </si>
  <si>
    <t>รวม  8  รายการ  เป็นเงินทั้งสิ้น</t>
  </si>
  <si>
    <t>ตรวจแล้วถูกต้อง</t>
  </si>
  <si>
    <t xml:space="preserve"> - ทราบ</t>
  </si>
  <si>
    <t xml:space="preserve">               ร.ต.ท.</t>
  </si>
  <si>
    <t>พ.ต.อ.</t>
  </si>
  <si>
    <t>(ไพรรัตน์  คลื่นแก้ว)</t>
  </si>
  <si>
    <t>(รัชพล  บุญเรือง)</t>
  </si>
  <si>
    <t>รองสว.(ป.)สภ.บางตะบูน</t>
  </si>
  <si>
    <t>สรุปผลการใช้จ่ายงบประมาณ สถานีตำรวจภูธรบางตะบูน</t>
  </si>
  <si>
    <t>ประจำปีงบประมาณ พ.ศ.2569 ไตรมาสที่1 (ตุลาคม - ธันวาคม 68)</t>
  </si>
  <si>
    <t>ข้อมูล ณ วันที่ 5 มกราคม 2569</t>
  </si>
  <si>
    <t>ประมาณการงบประมาณ</t>
  </si>
  <si>
    <t>ผลการเบิกจ่ายจริง</t>
  </si>
  <si>
    <t>ผลการดำเนินการ</t>
  </si>
  <si>
    <t>เป็นไปตามนโยบาย</t>
  </si>
  <si>
    <t>ปัญหาอุปสรรค : ไม่มี</t>
  </si>
  <si>
    <t>แนวทางแก้ไข : ไม่มี</t>
  </si>
  <si>
    <t xml:space="preserve">       ร.ต.ท.</t>
  </si>
  <si>
    <t>ผู้รายงาน</t>
  </si>
  <si>
    <t xml:space="preserve">       พ.ต.ท.</t>
  </si>
  <si>
    <t>ผู้ตรวจรายงาน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</si>
</sst>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H SarabunIT๙"/>
      <family val="2"/>
    </font>
    <font>
      <b/>
      <sz val="24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6"/>
      <name val="TH SarabunIT๙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  <charset val="222"/>
    </font>
    <font>
      <b/>
      <sz val="14"/>
      <color theme="1"/>
      <name val="TH SarabunIT๙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PSK"/>
      <family val="2"/>
      <charset val="222"/>
    </font>
    <font>
      <sz val="16"/>
      <color rgb="FFFF0000"/>
      <name val="TH SarabunIT๙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/>
    <xf numFmtId="49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3" fontId="9" fillId="0" borderId="0" xfId="1" applyFont="1" applyFill="1" applyAlignme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3" fontId="11" fillId="0" borderId="9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/>
    <xf numFmtId="0" fontId="8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vertical="top" wrapText="1"/>
    </xf>
    <xf numFmtId="43" fontId="8" fillId="0" borderId="8" xfId="0" applyNumberFormat="1" applyFont="1" applyBorder="1" applyAlignment="1">
      <alignment vertical="top"/>
    </xf>
    <xf numFmtId="0" fontId="8" fillId="0" borderId="8" xfId="0" applyFont="1" applyBorder="1" applyAlignment="1">
      <alignment horizontal="center" vertical="top" wrapText="1"/>
    </xf>
    <xf numFmtId="43" fontId="11" fillId="0" borderId="9" xfId="1" applyFont="1" applyFill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11" xfId="0" applyFont="1" applyBorder="1" applyAlignment="1">
      <alignment horizontal="center" vertical="top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3" fontId="14" fillId="0" borderId="9" xfId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2" fontId="12" fillId="0" borderId="12" xfId="0" applyNumberFormat="1" applyFont="1" applyBorder="1" applyAlignment="1">
      <alignment vertical="top"/>
    </xf>
    <xf numFmtId="0" fontId="12" fillId="0" borderId="13" xfId="0" applyFont="1" applyBorder="1" applyAlignment="1">
      <alignment horizontal="left" vertical="top"/>
    </xf>
    <xf numFmtId="0" fontId="12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top"/>
    </xf>
    <xf numFmtId="0" fontId="12" fillId="0" borderId="13" xfId="0" applyFont="1" applyBorder="1" applyAlignment="1">
      <alignment horizontal="center" vertical="top"/>
    </xf>
    <xf numFmtId="43" fontId="12" fillId="0" borderId="12" xfId="1" applyFont="1" applyFill="1" applyBorder="1" applyAlignment="1">
      <alignment vertical="top"/>
    </xf>
    <xf numFmtId="0" fontId="12" fillId="0" borderId="8" xfId="0" applyFont="1" applyBorder="1" applyAlignment="1">
      <alignment horizontal="center" vertical="top" wrapText="1"/>
    </xf>
    <xf numFmtId="43" fontId="14" fillId="0" borderId="9" xfId="1" applyFont="1" applyFill="1" applyBorder="1" applyAlignment="1">
      <alignment vertical="top"/>
    </xf>
    <xf numFmtId="43" fontId="14" fillId="0" borderId="8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0" fontId="12" fillId="0" borderId="14" xfId="0" applyFont="1" applyBorder="1" applyAlignment="1">
      <alignment horizontal="left" vertical="top"/>
    </xf>
    <xf numFmtId="0" fontId="12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43" fontId="14" fillId="0" borderId="9" xfId="1" applyFont="1" applyFill="1" applyBorder="1"/>
    <xf numFmtId="43" fontId="14" fillId="0" borderId="8" xfId="0" applyNumberFormat="1" applyFont="1" applyBorder="1"/>
    <xf numFmtId="0" fontId="14" fillId="0" borderId="0" xfId="0" applyFont="1"/>
    <xf numFmtId="0" fontId="15" fillId="0" borderId="14" xfId="0" applyFont="1" applyBorder="1" applyAlignment="1">
      <alignment horizontal="center" vertical="top"/>
    </xf>
    <xf numFmtId="4" fontId="12" fillId="0" borderId="14" xfId="0" applyNumberFormat="1" applyFont="1" applyBorder="1" applyAlignment="1">
      <alignment vertical="top"/>
    </xf>
    <xf numFmtId="43" fontId="12" fillId="0" borderId="15" xfId="1" applyFont="1" applyFill="1" applyBorder="1" applyAlignment="1">
      <alignment horizontal="center" vertical="top"/>
    </xf>
    <xf numFmtId="0" fontId="12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vertical="top" wrapText="1"/>
    </xf>
    <xf numFmtId="4" fontId="12" fillId="0" borderId="16" xfId="0" applyNumberFormat="1" applyFont="1" applyBorder="1" applyAlignment="1">
      <alignment vertical="top"/>
    </xf>
    <xf numFmtId="0" fontId="12" fillId="0" borderId="16" xfId="0" applyFont="1" applyBorder="1" applyAlignment="1">
      <alignment horizontal="center" vertical="top"/>
    </xf>
    <xf numFmtId="43" fontId="12" fillId="0" borderId="17" xfId="1" applyFont="1" applyFill="1" applyBorder="1" applyAlignment="1">
      <alignment vertical="top"/>
    </xf>
    <xf numFmtId="2" fontId="12" fillId="0" borderId="17" xfId="0" applyNumberFormat="1" applyFont="1" applyBorder="1" applyAlignment="1">
      <alignment vertical="top"/>
    </xf>
    <xf numFmtId="0" fontId="12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vertical="top" wrapText="1"/>
    </xf>
    <xf numFmtId="4" fontId="8" fillId="0" borderId="20" xfId="0" applyNumberFormat="1" applyFont="1" applyBorder="1" applyAlignment="1">
      <alignment vertical="top"/>
    </xf>
    <xf numFmtId="0" fontId="8" fillId="0" borderId="20" xfId="0" applyFont="1" applyBorder="1" applyAlignment="1">
      <alignment horizontal="center" vertical="top"/>
    </xf>
    <xf numFmtId="43" fontId="8" fillId="0" borderId="21" xfId="0" applyNumberFormat="1" applyFont="1" applyBorder="1" applyAlignment="1">
      <alignment vertical="top"/>
    </xf>
    <xf numFmtId="2" fontId="8" fillId="0" borderId="22" xfId="0" applyNumberFormat="1" applyFont="1" applyBorder="1" applyAlignment="1">
      <alignment vertical="top"/>
    </xf>
    <xf numFmtId="0" fontId="8" fillId="0" borderId="21" xfId="0" applyFont="1" applyBorder="1" applyAlignment="1">
      <alignment horizontal="center" vertical="top" wrapText="1"/>
    </xf>
    <xf numFmtId="43" fontId="11" fillId="0" borderId="9" xfId="1" applyFont="1" applyFill="1" applyBorder="1" applyAlignment="1">
      <alignment vertical="top"/>
    </xf>
    <xf numFmtId="43" fontId="11" fillId="0" borderId="8" xfId="0" applyNumberFormat="1" applyFont="1" applyBorder="1" applyAlignment="1">
      <alignment vertical="top"/>
    </xf>
    <xf numFmtId="43" fontId="12" fillId="0" borderId="8" xfId="1" applyFont="1" applyFill="1" applyBorder="1" applyAlignment="1">
      <alignment vertical="center"/>
    </xf>
    <xf numFmtId="43" fontId="12" fillId="0" borderId="8" xfId="0" applyNumberFormat="1" applyFont="1" applyBorder="1" applyAlignment="1">
      <alignment vertical="center"/>
    </xf>
    <xf numFmtId="0" fontId="8" fillId="0" borderId="23" xfId="0" applyFont="1" applyBorder="1" applyAlignment="1">
      <alignment horizontal="center" vertical="top"/>
    </xf>
    <xf numFmtId="0" fontId="12" fillId="0" borderId="24" xfId="0" applyFont="1" applyBorder="1" applyAlignment="1">
      <alignment vertical="top"/>
    </xf>
    <xf numFmtId="0" fontId="12" fillId="0" borderId="24" xfId="0" applyFont="1" applyBorder="1" applyAlignment="1">
      <alignment vertical="top" wrapText="1"/>
    </xf>
    <xf numFmtId="43" fontId="12" fillId="0" borderId="24" xfId="1" applyFont="1" applyFill="1" applyBorder="1" applyAlignment="1">
      <alignment vertical="top"/>
    </xf>
    <xf numFmtId="43" fontId="12" fillId="0" borderId="25" xfId="1" applyFont="1" applyFill="1" applyBorder="1" applyAlignment="1">
      <alignment horizontal="center" vertical="top"/>
    </xf>
    <xf numFmtId="2" fontId="12" fillId="0" borderId="26" xfId="0" applyNumberFormat="1" applyFont="1" applyBorder="1" applyAlignment="1">
      <alignment vertical="top"/>
    </xf>
    <xf numFmtId="0" fontId="12" fillId="0" borderId="24" xfId="0" applyFont="1" applyBorder="1" applyAlignment="1">
      <alignment horizontal="center" vertical="top" wrapText="1"/>
    </xf>
    <xf numFmtId="43" fontId="14" fillId="0" borderId="9" xfId="1" applyFont="1" applyFill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vertical="top" wrapText="1"/>
    </xf>
    <xf numFmtId="4" fontId="8" fillId="0" borderId="13" xfId="0" applyNumberFormat="1" applyFont="1" applyBorder="1" applyAlignment="1">
      <alignment vertical="top"/>
    </xf>
    <xf numFmtId="4" fontId="8" fillId="0" borderId="28" xfId="0" applyNumberFormat="1" applyFont="1" applyBorder="1" applyAlignment="1">
      <alignment vertical="top"/>
    </xf>
    <xf numFmtId="0" fontId="8" fillId="0" borderId="29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3" xfId="0" applyFont="1" applyBorder="1"/>
    <xf numFmtId="4" fontId="12" fillId="0" borderId="13" xfId="0" applyNumberFormat="1" applyFont="1" applyBorder="1"/>
    <xf numFmtId="0" fontId="12" fillId="0" borderId="16" xfId="0" applyFont="1" applyBorder="1" applyAlignment="1">
      <alignment horizontal="left" vertical="top" wrapText="1"/>
    </xf>
    <xf numFmtId="43" fontId="12" fillId="0" borderId="16" xfId="1" applyFont="1" applyFill="1" applyBorder="1" applyAlignment="1">
      <alignment horizontal="center" vertical="top"/>
    </xf>
    <xf numFmtId="0" fontId="12" fillId="0" borderId="30" xfId="0" applyFont="1" applyBorder="1" applyAlignment="1">
      <alignment horizontal="left" vertical="top" wrapText="1"/>
    </xf>
    <xf numFmtId="0" fontId="12" fillId="0" borderId="30" xfId="0" applyFont="1" applyBorder="1" applyAlignment="1">
      <alignment vertical="top" wrapText="1"/>
    </xf>
    <xf numFmtId="4" fontId="12" fillId="0" borderId="30" xfId="0" applyNumberFormat="1" applyFont="1" applyBorder="1" applyAlignment="1">
      <alignment vertical="top"/>
    </xf>
    <xf numFmtId="0" fontId="12" fillId="0" borderId="30" xfId="0" applyFont="1" applyBorder="1" applyAlignment="1">
      <alignment horizontal="center" vertical="top"/>
    </xf>
    <xf numFmtId="43" fontId="12" fillId="0" borderId="30" xfId="1" applyFont="1" applyFill="1" applyBorder="1" applyAlignment="1">
      <alignment horizontal="center" vertical="top"/>
    </xf>
    <xf numFmtId="2" fontId="12" fillId="0" borderId="31" xfId="0" applyNumberFormat="1" applyFont="1" applyBorder="1" applyAlignment="1">
      <alignment vertical="top"/>
    </xf>
    <xf numFmtId="0" fontId="12" fillId="0" borderId="32" xfId="0" applyFont="1" applyBorder="1" applyAlignment="1">
      <alignment horizontal="center" vertical="top" wrapText="1"/>
    </xf>
    <xf numFmtId="43" fontId="12" fillId="0" borderId="14" xfId="1" applyFont="1" applyFill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vertical="top" wrapText="1"/>
    </xf>
    <xf numFmtId="43" fontId="8" fillId="0" borderId="20" xfId="0" applyNumberFormat="1" applyFont="1" applyBorder="1" applyAlignment="1">
      <alignment horizontal="center" vertical="top"/>
    </xf>
    <xf numFmtId="43" fontId="16" fillId="0" borderId="9" xfId="1" applyFont="1" applyFill="1" applyBorder="1" applyAlignment="1">
      <alignment vertical="top"/>
    </xf>
    <xf numFmtId="43" fontId="16" fillId="0" borderId="8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0" fontId="17" fillId="0" borderId="34" xfId="0" applyFont="1" applyBorder="1" applyAlignment="1">
      <alignment vertical="top"/>
    </xf>
    <xf numFmtId="43" fontId="12" fillId="0" borderId="14" xfId="0" applyNumberFormat="1" applyFont="1" applyBorder="1" applyAlignment="1">
      <alignment horizontal="center" vertical="top"/>
    </xf>
    <xf numFmtId="0" fontId="18" fillId="0" borderId="34" xfId="0" applyFont="1" applyBorder="1" applyAlignment="1">
      <alignment vertical="top"/>
    </xf>
    <xf numFmtId="0" fontId="8" fillId="0" borderId="35" xfId="0" applyFont="1" applyBorder="1" applyAlignment="1">
      <alignment horizontal="center" vertical="top"/>
    </xf>
    <xf numFmtId="0" fontId="12" fillId="0" borderId="25" xfId="0" applyFont="1" applyBorder="1" applyAlignment="1">
      <alignment horizontal="left" vertical="top" wrapText="1"/>
    </xf>
    <xf numFmtId="0" fontId="12" fillId="0" borderId="25" xfId="0" applyFont="1" applyBorder="1" applyAlignment="1">
      <alignment vertical="top" wrapText="1"/>
    </xf>
    <xf numFmtId="4" fontId="12" fillId="0" borderId="25" xfId="0" applyNumberFormat="1" applyFont="1" applyBorder="1" applyAlignment="1">
      <alignment vertical="top"/>
    </xf>
    <xf numFmtId="0" fontId="12" fillId="0" borderId="25" xfId="0" applyFont="1" applyBorder="1" applyAlignment="1">
      <alignment horizontal="center" vertical="top"/>
    </xf>
    <xf numFmtId="0" fontId="18" fillId="0" borderId="18" xfId="0" applyFont="1" applyBorder="1" applyAlignment="1">
      <alignment vertical="top"/>
    </xf>
    <xf numFmtId="4" fontId="8" fillId="0" borderId="36" xfId="0" applyNumberFormat="1" applyFont="1" applyBorder="1" applyAlignment="1">
      <alignment vertical="top"/>
    </xf>
    <xf numFmtId="4" fontId="12" fillId="0" borderId="15" xfId="0" applyNumberFormat="1" applyFont="1" applyBorder="1" applyAlignment="1">
      <alignment vertical="top"/>
    </xf>
    <xf numFmtId="0" fontId="18" fillId="0" borderId="29" xfId="0" applyFont="1" applyBorder="1" applyAlignment="1">
      <alignment vertical="top"/>
    </xf>
    <xf numFmtId="0" fontId="8" fillId="0" borderId="13" xfId="0" applyFont="1" applyBorder="1" applyAlignment="1">
      <alignment horizontal="left" vertical="top" wrapText="1"/>
    </xf>
    <xf numFmtId="0" fontId="8" fillId="0" borderId="29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/>
    </xf>
    <xf numFmtId="43" fontId="8" fillId="0" borderId="13" xfId="1" applyFont="1" applyFill="1" applyBorder="1" applyAlignment="1">
      <alignment horizontal="center" vertical="top"/>
    </xf>
    <xf numFmtId="2" fontId="8" fillId="0" borderId="37" xfId="0" applyNumberFormat="1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18" xfId="0" applyFont="1" applyBorder="1" applyAlignment="1">
      <alignment vertical="top" wrapText="1"/>
    </xf>
    <xf numFmtId="43" fontId="12" fillId="0" borderId="18" xfId="1" applyFont="1" applyFill="1" applyBorder="1" applyAlignment="1">
      <alignment vertical="top"/>
    </xf>
    <xf numFmtId="0" fontId="12" fillId="0" borderId="18" xfId="0" applyFont="1" applyBorder="1" applyAlignment="1">
      <alignment vertical="top"/>
    </xf>
    <xf numFmtId="0" fontId="8" fillId="0" borderId="38" xfId="0" applyFont="1" applyBorder="1" applyAlignment="1">
      <alignment horizontal="center" vertical="top"/>
    </xf>
    <xf numFmtId="0" fontId="8" fillId="0" borderId="39" xfId="0" applyFont="1" applyBorder="1" applyAlignment="1">
      <alignment vertical="top" wrapText="1"/>
    </xf>
    <xf numFmtId="0" fontId="12" fillId="0" borderId="39" xfId="0" applyFont="1" applyBorder="1" applyAlignment="1">
      <alignment vertical="top" wrapText="1"/>
    </xf>
    <xf numFmtId="43" fontId="12" fillId="0" borderId="39" xfId="1" applyFont="1" applyFill="1" applyBorder="1" applyAlignment="1">
      <alignment vertical="top"/>
    </xf>
    <xf numFmtId="0" fontId="12" fillId="0" borderId="39" xfId="0" applyFont="1" applyBorder="1" applyAlignment="1">
      <alignment vertical="top"/>
    </xf>
    <xf numFmtId="164" fontId="12" fillId="0" borderId="40" xfId="1" applyNumberFormat="1" applyFont="1" applyFill="1" applyBorder="1" applyAlignment="1">
      <alignment horizontal="center" vertical="top"/>
    </xf>
    <xf numFmtId="2" fontId="12" fillId="0" borderId="38" xfId="0" applyNumberFormat="1" applyFont="1" applyBorder="1" applyAlignment="1">
      <alignment vertical="top"/>
    </xf>
    <xf numFmtId="0" fontId="12" fillId="0" borderId="39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/>
    </xf>
    <xf numFmtId="43" fontId="12" fillId="0" borderId="39" xfId="1" applyFont="1" applyFill="1" applyBorder="1" applyAlignment="1">
      <alignment horizontal="center" vertical="top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4" fontId="8" fillId="0" borderId="40" xfId="0" applyNumberFormat="1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43" fontId="11" fillId="0" borderId="9" xfId="1" applyFont="1" applyFill="1" applyBorder="1"/>
    <xf numFmtId="0" fontId="11" fillId="0" borderId="8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3" fontId="9" fillId="0" borderId="0" xfId="1" applyFont="1" applyFill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3" fontId="9" fillId="0" borderId="8" xfId="1" applyFont="1" applyBorder="1"/>
    <xf numFmtId="0" fontId="12" fillId="0" borderId="8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45720</xdr:rowOff>
    </xdr:from>
    <xdr:to>
      <xdr:col>1</xdr:col>
      <xdr:colOff>320040</xdr:colOff>
      <xdr:row>5</xdr:row>
      <xdr:rowOff>60960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ACBE3AE-6032-4D4A-A76A-0986A801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3360"/>
          <a:ext cx="7772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525780</xdr:colOff>
      <xdr:row>16</xdr:row>
      <xdr:rowOff>22861</xdr:rowOff>
    </xdr:from>
    <xdr:to>
      <xdr:col>5</xdr:col>
      <xdr:colOff>447675</xdr:colOff>
      <xdr:row>17</xdr:row>
      <xdr:rowOff>116297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542377-9BFE-455B-B5BE-6D4B4464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45060" y="3899581"/>
          <a:ext cx="360136" cy="1141095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24</xdr:row>
      <xdr:rowOff>99060</xdr:rowOff>
    </xdr:from>
    <xdr:to>
      <xdr:col>5</xdr:col>
      <xdr:colOff>127860</xdr:colOff>
      <xdr:row>25</xdr:row>
      <xdr:rowOff>226599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D296672-CBEC-48C8-9BE7-D01EBB53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6499860"/>
          <a:ext cx="767940" cy="394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424408</xdr:colOff>
      <xdr:row>53</xdr:row>
      <xdr:rowOff>50799</xdr:rowOff>
    </xdr:from>
    <xdr:to>
      <xdr:col>8</xdr:col>
      <xdr:colOff>1192348</xdr:colOff>
      <xdr:row>54</xdr:row>
      <xdr:rowOff>173593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A61A6A-D96E-4ABE-8C62-C8AB7CF4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0888" y="16555719"/>
          <a:ext cx="417420" cy="389494"/>
        </a:xfrm>
        <a:prstGeom prst="rect">
          <a:avLst/>
        </a:prstGeom>
      </xdr:spPr>
    </xdr:pic>
    <xdr:clientData/>
  </xdr:twoCellAnchor>
  <xdr:twoCellAnchor editAs="oneCell">
    <xdr:from>
      <xdr:col>2</xdr:col>
      <xdr:colOff>1505630</xdr:colOff>
      <xdr:row>53</xdr:row>
      <xdr:rowOff>112714</xdr:rowOff>
    </xdr:from>
    <xdr:to>
      <xdr:col>2</xdr:col>
      <xdr:colOff>2646725</xdr:colOff>
      <xdr:row>54</xdr:row>
      <xdr:rowOff>206150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E6E031B-1D58-4E31-8F47-5C702128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43370" y="16402414"/>
          <a:ext cx="360136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8</xdr:row>
      <xdr:rowOff>68580</xdr:rowOff>
    </xdr:from>
    <xdr:to>
      <xdr:col>2</xdr:col>
      <xdr:colOff>729615</xdr:colOff>
      <xdr:row>9</xdr:row>
      <xdr:rowOff>162016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82875E-880F-4708-9B20-49E57F27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14580" y="1857420"/>
          <a:ext cx="360136" cy="1141095"/>
        </a:xfrm>
        <a:prstGeom prst="rect">
          <a:avLst/>
        </a:prstGeom>
      </xdr:spPr>
    </xdr:pic>
    <xdr:clientData/>
  </xdr:twoCellAnchor>
  <xdr:twoCellAnchor editAs="oneCell">
    <xdr:from>
      <xdr:col>1</xdr:col>
      <xdr:colOff>777240</xdr:colOff>
      <xdr:row>13</xdr:row>
      <xdr:rowOff>53340</xdr:rowOff>
    </xdr:from>
    <xdr:to>
      <xdr:col>2</xdr:col>
      <xdr:colOff>295500</xdr:colOff>
      <xdr:row>14</xdr:row>
      <xdr:rowOff>180879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E53C0E-CCCD-4B4B-A583-CDB681F1D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3566160"/>
          <a:ext cx="767940" cy="394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3"/>
  <sheetViews>
    <sheetView workbookViewId="0">
      <selection activeCell="J26" sqref="J26"/>
    </sheetView>
  </sheetViews>
  <sheetFormatPr defaultRowHeight="14.4" x14ac:dyDescent="0.3"/>
  <sheetData>
    <row r="5" spans="1:10" ht="30.6" x14ac:dyDescent="0.55000000000000004">
      <c r="A5" s="1"/>
      <c r="B5" s="1"/>
      <c r="C5" s="2" t="s">
        <v>0</v>
      </c>
      <c r="D5" s="3"/>
      <c r="E5" s="3"/>
      <c r="F5" s="3"/>
      <c r="G5" s="1"/>
      <c r="H5" s="1"/>
      <c r="I5" s="1"/>
      <c r="J5" s="1"/>
    </row>
    <row r="6" spans="1:10" ht="25.2" x14ac:dyDescent="0.45">
      <c r="A6" s="4" t="s">
        <v>1</v>
      </c>
      <c r="B6" s="3"/>
      <c r="C6" s="3"/>
      <c r="D6" s="3"/>
      <c r="E6" s="3"/>
      <c r="F6" s="3"/>
      <c r="G6" s="3"/>
      <c r="H6" s="3"/>
      <c r="I6" s="3"/>
      <c r="J6" s="1"/>
    </row>
    <row r="7" spans="1:10" ht="25.2" x14ac:dyDescent="0.45">
      <c r="A7" s="4" t="s">
        <v>2</v>
      </c>
      <c r="B7" s="3"/>
      <c r="C7" s="5"/>
      <c r="D7" s="4" t="s">
        <v>3</v>
      </c>
      <c r="E7" s="6">
        <v>5</v>
      </c>
      <c r="F7" s="5" t="s">
        <v>21</v>
      </c>
      <c r="G7" s="5">
        <v>2569</v>
      </c>
      <c r="H7" s="3"/>
      <c r="I7" s="3"/>
      <c r="J7" s="1"/>
    </row>
    <row r="8" spans="1:10" ht="25.2" x14ac:dyDescent="0.45">
      <c r="A8" s="7" t="s">
        <v>4</v>
      </c>
      <c r="B8" s="8" t="s">
        <v>5</v>
      </c>
      <c r="C8" s="9"/>
      <c r="D8" s="9"/>
      <c r="E8" s="9"/>
      <c r="F8" s="9"/>
      <c r="G8" s="9"/>
      <c r="H8" s="9"/>
      <c r="I8" s="9"/>
      <c r="J8" s="1"/>
    </row>
    <row r="9" spans="1:10" ht="25.2" x14ac:dyDescent="0.45">
      <c r="A9" s="4" t="s">
        <v>6</v>
      </c>
      <c r="B9" s="5" t="s">
        <v>7</v>
      </c>
      <c r="C9" s="3"/>
      <c r="D9" s="3"/>
      <c r="E9" s="3"/>
      <c r="F9" s="3"/>
      <c r="G9" s="3"/>
      <c r="H9" s="3"/>
      <c r="I9" s="3"/>
      <c r="J9" s="1"/>
    </row>
    <row r="10" spans="1:10" ht="21" x14ac:dyDescent="0.4">
      <c r="A10" s="5"/>
      <c r="B10" s="5" t="s">
        <v>8</v>
      </c>
      <c r="C10" s="5"/>
      <c r="D10" s="5"/>
      <c r="E10" s="5"/>
      <c r="F10" s="5"/>
      <c r="G10" s="5"/>
      <c r="H10" s="5"/>
      <c r="I10" s="5"/>
      <c r="J10" s="5"/>
    </row>
    <row r="11" spans="1:10" ht="21" x14ac:dyDescent="0.4">
      <c r="A11" s="5" t="s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ht="21" x14ac:dyDescent="0.4">
      <c r="A12" s="5"/>
      <c r="B12" s="5" t="s">
        <v>10</v>
      </c>
      <c r="C12" s="5"/>
      <c r="D12" s="5"/>
      <c r="E12" s="5"/>
      <c r="F12" s="5"/>
      <c r="G12" s="5"/>
      <c r="H12" s="5"/>
      <c r="I12" s="5"/>
      <c r="J12" s="5"/>
    </row>
    <row r="13" spans="1:10" ht="21" x14ac:dyDescent="0.4">
      <c r="A13" s="5" t="s">
        <v>22</v>
      </c>
      <c r="B13" s="5"/>
      <c r="C13" s="5"/>
      <c r="D13" s="5"/>
      <c r="E13" s="5"/>
      <c r="F13" s="5"/>
      <c r="G13" s="5"/>
      <c r="H13" s="5"/>
      <c r="I13" s="5"/>
      <c r="J13" s="1"/>
    </row>
    <row r="14" spans="1:10" ht="21" x14ac:dyDescent="0.4">
      <c r="A14" s="5" t="s">
        <v>11</v>
      </c>
      <c r="B14" s="5"/>
      <c r="C14" s="5"/>
      <c r="D14" s="5"/>
      <c r="E14" s="5"/>
      <c r="F14" s="5"/>
      <c r="G14" s="5"/>
      <c r="H14" s="5"/>
      <c r="I14" s="5"/>
      <c r="J14" s="1"/>
    </row>
    <row r="15" spans="1:10" ht="21" x14ac:dyDescent="0.4">
      <c r="A15" s="5"/>
      <c r="B15" s="5"/>
      <c r="C15" s="5"/>
      <c r="D15" s="5"/>
      <c r="E15" s="5"/>
      <c r="F15" s="5"/>
      <c r="G15" s="5"/>
      <c r="H15" s="5"/>
      <c r="I15" s="5"/>
      <c r="J15" s="1"/>
    </row>
    <row r="16" spans="1:10" ht="21" x14ac:dyDescent="0.4">
      <c r="A16" s="5"/>
      <c r="B16" s="5" t="s">
        <v>12</v>
      </c>
      <c r="C16" s="5"/>
      <c r="D16" s="5"/>
      <c r="E16" s="5"/>
      <c r="F16" s="5"/>
      <c r="G16" s="5"/>
      <c r="H16" s="5"/>
      <c r="I16" s="5"/>
      <c r="J16" s="5"/>
    </row>
    <row r="17" spans="1:10" ht="2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21" x14ac:dyDescent="0.4">
      <c r="A18" s="5"/>
      <c r="B18" s="5"/>
      <c r="C18" s="5"/>
      <c r="D18" s="5" t="s">
        <v>13</v>
      </c>
      <c r="E18" s="5"/>
      <c r="F18" s="5"/>
      <c r="G18" s="5"/>
      <c r="H18" s="5"/>
      <c r="I18" s="5"/>
      <c r="J18" s="5"/>
    </row>
    <row r="19" spans="1:10" ht="21" x14ac:dyDescent="0.4">
      <c r="A19" s="5"/>
      <c r="B19" s="5"/>
      <c r="C19" s="5"/>
      <c r="D19" s="5" t="s">
        <v>14</v>
      </c>
      <c r="E19" s="5"/>
      <c r="F19" s="5"/>
      <c r="G19" s="5"/>
      <c r="H19" s="5"/>
      <c r="I19" s="5"/>
      <c r="J19" s="5"/>
    </row>
    <row r="20" spans="1:10" ht="21" x14ac:dyDescent="0.4">
      <c r="A20" s="5"/>
      <c r="B20" s="5"/>
      <c r="C20" s="5"/>
      <c r="D20" s="5" t="s">
        <v>15</v>
      </c>
      <c r="E20" s="5"/>
      <c r="F20" s="5"/>
      <c r="G20" s="5"/>
      <c r="H20" s="5"/>
      <c r="I20" s="5"/>
      <c r="J20" s="5"/>
    </row>
    <row r="21" spans="1:10" ht="21" x14ac:dyDescent="0.4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21" x14ac:dyDescent="0.4">
      <c r="A22" s="5"/>
      <c r="B22" s="5"/>
      <c r="C22" s="10" t="s">
        <v>16</v>
      </c>
      <c r="D22" s="5"/>
      <c r="E22" s="5"/>
      <c r="F22" s="5"/>
      <c r="G22" s="5"/>
      <c r="H22" s="5"/>
      <c r="I22" s="5"/>
      <c r="J22" s="5"/>
    </row>
    <row r="23" spans="1:10" ht="21" x14ac:dyDescent="0.4">
      <c r="A23" s="5"/>
      <c r="B23" s="5"/>
      <c r="C23" s="10" t="s">
        <v>23</v>
      </c>
      <c r="D23" s="5"/>
      <c r="E23" s="5"/>
      <c r="F23" s="5"/>
      <c r="G23" s="5"/>
      <c r="H23" s="5"/>
      <c r="I23" s="5"/>
      <c r="J23" s="5"/>
    </row>
    <row r="24" spans="1:10" ht="21" x14ac:dyDescent="0.4">
      <c r="A24" s="5"/>
      <c r="B24" s="5"/>
      <c r="C24" s="10" t="s">
        <v>17</v>
      </c>
      <c r="D24" s="5"/>
      <c r="E24" s="5"/>
      <c r="F24" s="5"/>
      <c r="G24" s="5"/>
      <c r="H24" s="5"/>
      <c r="I24" s="5"/>
      <c r="J24" s="5"/>
    </row>
    <row r="25" spans="1:10" ht="2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1" x14ac:dyDescent="0.4">
      <c r="A26" s="5"/>
      <c r="B26" s="5"/>
      <c r="C26" s="5"/>
      <c r="D26" s="5" t="s">
        <v>18</v>
      </c>
      <c r="E26" s="5"/>
      <c r="F26" s="5"/>
      <c r="G26" s="5"/>
      <c r="H26" s="5"/>
      <c r="I26" s="5"/>
      <c r="J26" s="1"/>
    </row>
    <row r="27" spans="1:10" ht="21" x14ac:dyDescent="0.4">
      <c r="A27" s="5"/>
      <c r="B27" s="5"/>
      <c r="C27" s="5"/>
      <c r="D27" s="5" t="s">
        <v>19</v>
      </c>
      <c r="E27" s="5"/>
      <c r="F27" s="5"/>
      <c r="G27" s="5"/>
      <c r="H27" s="5"/>
      <c r="I27" s="5"/>
      <c r="J27" s="1"/>
    </row>
    <row r="28" spans="1:10" ht="21" x14ac:dyDescent="0.4">
      <c r="A28" s="5"/>
      <c r="B28" s="5"/>
      <c r="C28" s="5"/>
      <c r="D28" s="5" t="s">
        <v>20</v>
      </c>
      <c r="E28" s="5"/>
      <c r="F28" s="5"/>
      <c r="G28" s="5"/>
      <c r="H28" s="5"/>
      <c r="I28" s="5"/>
      <c r="J28" s="1"/>
    </row>
    <row r="29" spans="1:10" ht="20.399999999999999" x14ac:dyDescent="0.35">
      <c r="A29" s="11"/>
      <c r="B29" s="11"/>
      <c r="C29" s="11"/>
      <c r="D29" s="11"/>
      <c r="E29" s="11"/>
      <c r="F29" s="11"/>
      <c r="G29" s="11"/>
      <c r="H29" s="11"/>
      <c r="I29" s="11"/>
    </row>
    <row r="30" spans="1:10" ht="20.399999999999999" x14ac:dyDescent="0.35">
      <c r="A30" s="11"/>
      <c r="B30" s="11"/>
      <c r="C30" s="11"/>
      <c r="D30" s="11"/>
      <c r="E30" s="11"/>
      <c r="F30" s="11"/>
      <c r="G30" s="11"/>
      <c r="H30" s="11"/>
      <c r="I30" s="11"/>
    </row>
    <row r="31" spans="1:10" ht="20.399999999999999" x14ac:dyDescent="0.35">
      <c r="A31" s="11"/>
      <c r="B31" s="11"/>
      <c r="C31" s="11"/>
      <c r="D31" s="11"/>
      <c r="E31" s="11"/>
      <c r="F31" s="11"/>
      <c r="G31" s="11"/>
      <c r="H31" s="11"/>
      <c r="I31" s="11"/>
    </row>
    <row r="32" spans="1:10" ht="20.399999999999999" x14ac:dyDescent="0.35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20.399999999999999" x14ac:dyDescent="0.35">
      <c r="A33" s="11"/>
      <c r="B33" s="11"/>
      <c r="C33" s="11"/>
      <c r="D33" s="11"/>
      <c r="E33" s="11"/>
      <c r="F33" s="11"/>
      <c r="G33" s="11"/>
      <c r="H33" s="11"/>
      <c r="I33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18D03-EEE9-495D-97F2-9355B5024178}">
  <dimension ref="A1:R57"/>
  <sheetViews>
    <sheetView topLeftCell="A49" workbookViewId="0">
      <selection activeCell="D6" sqref="D6"/>
    </sheetView>
  </sheetViews>
  <sheetFormatPr defaultColWidth="14" defaultRowHeight="24.6" x14ac:dyDescent="0.7"/>
  <cols>
    <col min="1" max="1" width="6.6640625" style="169" customWidth="1"/>
    <col min="2" max="2" width="65.109375" style="161" customWidth="1"/>
    <col min="3" max="3" width="55.109375" style="161" customWidth="1"/>
    <col min="4" max="4" width="18" style="161" customWidth="1"/>
    <col min="5" max="5" width="8.33203125" style="161" hidden="1" customWidth="1"/>
    <col min="6" max="6" width="8.77734375" style="161" hidden="1" customWidth="1"/>
    <col min="7" max="7" width="5.44140625" style="161" hidden="1" customWidth="1"/>
    <col min="8" max="8" width="5" style="161" hidden="1" customWidth="1"/>
    <col min="9" max="9" width="17.88671875" style="162" customWidth="1"/>
    <col min="10" max="10" width="14.77734375" style="168" customWidth="1"/>
    <col min="11" max="11" width="32.33203125" style="162" customWidth="1"/>
    <col min="12" max="12" width="17.109375" style="159" hidden="1" customWidth="1"/>
    <col min="13" max="13" width="18.88671875" style="15" hidden="1" customWidth="1"/>
    <col min="14" max="21" width="9.5546875" style="15" customWidth="1"/>
    <col min="22" max="16384" width="14" style="15"/>
  </cols>
  <sheetData>
    <row r="1" spans="1:13" x14ac:dyDescent="0.7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3" x14ac:dyDescent="0.7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3" x14ac:dyDescent="0.7">
      <c r="A3" s="12" t="s">
        <v>26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4"/>
    </row>
    <row r="4" spans="1:13" x14ac:dyDescent="0.7">
      <c r="A4" s="16" t="s">
        <v>27</v>
      </c>
      <c r="B4" s="17"/>
      <c r="C4" s="17"/>
      <c r="D4" s="17"/>
      <c r="E4" s="17"/>
      <c r="F4" s="17"/>
      <c r="G4" s="17"/>
      <c r="H4" s="17"/>
      <c r="I4" s="17"/>
      <c r="J4" s="17"/>
      <c r="K4" s="13"/>
      <c r="L4" s="14"/>
    </row>
    <row r="5" spans="1:13" s="27" customFormat="1" ht="21" customHeight="1" thickBot="1" x14ac:dyDescent="0.65">
      <c r="A5" s="18" t="s">
        <v>28</v>
      </c>
      <c r="B5" s="19" t="s">
        <v>29</v>
      </c>
      <c r="C5" s="19" t="s">
        <v>30</v>
      </c>
      <c r="D5" s="20" t="s">
        <v>31</v>
      </c>
      <c r="E5" s="21"/>
      <c r="F5" s="21"/>
      <c r="G5" s="21"/>
      <c r="H5" s="22"/>
      <c r="I5" s="19" t="s">
        <v>32</v>
      </c>
      <c r="J5" s="23" t="s">
        <v>33</v>
      </c>
      <c r="K5" s="24" t="s">
        <v>34</v>
      </c>
      <c r="L5" s="25" t="s">
        <v>35</v>
      </c>
      <c r="M5" s="26" t="s">
        <v>36</v>
      </c>
    </row>
    <row r="6" spans="1:13" s="34" customFormat="1" ht="21.6" thickTop="1" x14ac:dyDescent="0.3">
      <c r="A6" s="28">
        <v>1</v>
      </c>
      <c r="B6" s="29" t="s">
        <v>37</v>
      </c>
      <c r="C6" s="29"/>
      <c r="D6" s="30">
        <f>D7</f>
        <v>825150</v>
      </c>
      <c r="E6" s="30">
        <f t="shared" ref="E6:J8" si="0">E7</f>
        <v>0</v>
      </c>
      <c r="F6" s="30">
        <f t="shared" si="0"/>
        <v>0</v>
      </c>
      <c r="G6" s="30">
        <f t="shared" si="0"/>
        <v>0</v>
      </c>
      <c r="H6" s="30">
        <f t="shared" si="0"/>
        <v>0</v>
      </c>
      <c r="I6" s="30">
        <f t="shared" si="0"/>
        <v>386846.38</v>
      </c>
      <c r="J6" s="30">
        <f t="shared" si="0"/>
        <v>46.881946312791612</v>
      </c>
      <c r="K6" s="31" t="s">
        <v>38</v>
      </c>
      <c r="L6" s="32"/>
      <c r="M6" s="33"/>
    </row>
    <row r="7" spans="1:13" s="43" customFormat="1" ht="21" x14ac:dyDescent="0.3">
      <c r="A7" s="35"/>
      <c r="B7" s="36" t="s">
        <v>39</v>
      </c>
      <c r="C7" s="37"/>
      <c r="D7" s="38">
        <f>D8</f>
        <v>825150</v>
      </c>
      <c r="E7" s="38">
        <f t="shared" si="0"/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386846.38</v>
      </c>
      <c r="J7" s="39">
        <f t="shared" si="0"/>
        <v>46.881946312791612</v>
      </c>
      <c r="K7" s="40"/>
      <c r="L7" s="41"/>
      <c r="M7" s="42"/>
    </row>
    <row r="8" spans="1:13" s="43" customFormat="1" ht="21" x14ac:dyDescent="0.3">
      <c r="A8" s="35"/>
      <c r="B8" s="36" t="s">
        <v>40</v>
      </c>
      <c r="C8" s="37"/>
      <c r="D8" s="38">
        <f>D9</f>
        <v>825150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386846.38</v>
      </c>
      <c r="J8" s="39">
        <f t="shared" si="0"/>
        <v>46.881946312791612</v>
      </c>
      <c r="K8" s="40"/>
      <c r="L8" s="41"/>
      <c r="M8" s="42"/>
    </row>
    <row r="9" spans="1:13" s="43" customFormat="1" ht="21" x14ac:dyDescent="0.3">
      <c r="A9" s="35"/>
      <c r="B9" s="36" t="s">
        <v>41</v>
      </c>
      <c r="C9" s="37"/>
      <c r="D9" s="38">
        <f>SUM(D10:D26)</f>
        <v>825150</v>
      </c>
      <c r="E9" s="38">
        <f t="shared" ref="E9:I9" si="1">SUM(E10:E26)</f>
        <v>0</v>
      </c>
      <c r="F9" s="38">
        <f t="shared" si="1"/>
        <v>0</v>
      </c>
      <c r="G9" s="38">
        <f t="shared" si="1"/>
        <v>0</v>
      </c>
      <c r="H9" s="38">
        <f t="shared" si="1"/>
        <v>0</v>
      </c>
      <c r="I9" s="38">
        <f t="shared" si="1"/>
        <v>386846.38</v>
      </c>
      <c r="J9" s="44">
        <f>I9*100/D9</f>
        <v>46.881946312791612</v>
      </c>
      <c r="K9" s="40"/>
      <c r="L9" s="41"/>
      <c r="M9" s="42"/>
    </row>
    <row r="10" spans="1:13" s="53" customFormat="1" ht="21" x14ac:dyDescent="0.3">
      <c r="A10" s="35"/>
      <c r="B10" s="45" t="s">
        <v>42</v>
      </c>
      <c r="C10" s="46" t="s">
        <v>43</v>
      </c>
      <c r="D10" s="47">
        <v>312000</v>
      </c>
      <c r="E10" s="48"/>
      <c r="F10" s="48"/>
      <c r="G10" s="48"/>
      <c r="H10" s="48"/>
      <c r="I10" s="49">
        <v>73640</v>
      </c>
      <c r="J10" s="44">
        <f>I10*100/D10</f>
        <v>23.602564102564102</v>
      </c>
      <c r="K10" s="50"/>
      <c r="L10" s="51">
        <v>428800</v>
      </c>
      <c r="M10" s="52">
        <f>L10/8</f>
        <v>53600</v>
      </c>
    </row>
    <row r="11" spans="1:13" s="53" customFormat="1" ht="21" x14ac:dyDescent="0.3">
      <c r="A11" s="35"/>
      <c r="B11" s="54" t="s">
        <v>44</v>
      </c>
      <c r="C11" s="55" t="s">
        <v>45</v>
      </c>
      <c r="D11" s="47">
        <v>1800</v>
      </c>
      <c r="E11" s="56"/>
      <c r="F11" s="56"/>
      <c r="G11" s="56"/>
      <c r="H11" s="56"/>
      <c r="I11" s="49">
        <v>600</v>
      </c>
      <c r="J11" s="44">
        <f t="shared" ref="J11:J46" si="2">I11*100/D11</f>
        <v>33.333333333333336</v>
      </c>
      <c r="K11" s="50"/>
      <c r="L11" s="51">
        <f>29400+200</f>
        <v>29600</v>
      </c>
      <c r="M11" s="52">
        <f t="shared" ref="M11:M45" si="3">L11/8</f>
        <v>3700</v>
      </c>
    </row>
    <row r="12" spans="1:13" s="53" customFormat="1" ht="21" x14ac:dyDescent="0.3">
      <c r="A12" s="35"/>
      <c r="B12" s="54" t="s">
        <v>46</v>
      </c>
      <c r="C12" s="55" t="s">
        <v>47</v>
      </c>
      <c r="D12" s="47">
        <v>300</v>
      </c>
      <c r="E12" s="56"/>
      <c r="F12" s="56"/>
      <c r="G12" s="56"/>
      <c r="H12" s="56"/>
      <c r="I12" s="49">
        <v>0</v>
      </c>
      <c r="J12" s="44">
        <f t="shared" si="2"/>
        <v>0</v>
      </c>
      <c r="K12" s="50"/>
      <c r="L12" s="51">
        <v>6100</v>
      </c>
      <c r="M12" s="52">
        <f t="shared" si="3"/>
        <v>762.5</v>
      </c>
    </row>
    <row r="13" spans="1:13" s="53" customFormat="1" ht="21" x14ac:dyDescent="0.3">
      <c r="A13" s="35"/>
      <c r="B13" s="54" t="s">
        <v>48</v>
      </c>
      <c r="C13" s="55" t="s">
        <v>47</v>
      </c>
      <c r="D13" s="47">
        <v>4100</v>
      </c>
      <c r="E13" s="56"/>
      <c r="F13" s="56"/>
      <c r="G13" s="56"/>
      <c r="H13" s="56"/>
      <c r="I13" s="49">
        <v>0</v>
      </c>
      <c r="J13" s="44">
        <f t="shared" si="2"/>
        <v>0</v>
      </c>
      <c r="K13" s="50"/>
      <c r="L13" s="51">
        <v>37200</v>
      </c>
      <c r="M13" s="52">
        <f t="shared" si="3"/>
        <v>4650</v>
      </c>
    </row>
    <row r="14" spans="1:13" s="53" customFormat="1" ht="21" x14ac:dyDescent="0.3">
      <c r="A14" s="35"/>
      <c r="B14" s="54" t="s">
        <v>49</v>
      </c>
      <c r="C14" s="55" t="s">
        <v>47</v>
      </c>
      <c r="D14" s="47">
        <v>6000</v>
      </c>
      <c r="E14" s="56"/>
      <c r="F14" s="56"/>
      <c r="G14" s="56"/>
      <c r="H14" s="56"/>
      <c r="I14" s="49">
        <v>0</v>
      </c>
      <c r="J14" s="44">
        <f t="shared" si="2"/>
        <v>0</v>
      </c>
      <c r="K14" s="50"/>
      <c r="L14" s="51">
        <v>76900</v>
      </c>
      <c r="M14" s="52">
        <f t="shared" si="3"/>
        <v>9612.5</v>
      </c>
    </row>
    <row r="15" spans="1:13" s="53" customFormat="1" ht="21" x14ac:dyDescent="0.3">
      <c r="A15" s="35"/>
      <c r="B15" s="54" t="s">
        <v>50</v>
      </c>
      <c r="C15" s="55" t="s">
        <v>51</v>
      </c>
      <c r="D15" s="47">
        <v>5700</v>
      </c>
      <c r="E15" s="56"/>
      <c r="F15" s="56"/>
      <c r="G15" s="56"/>
      <c r="H15" s="56"/>
      <c r="I15" s="49">
        <v>0</v>
      </c>
      <c r="J15" s="44">
        <f t="shared" si="2"/>
        <v>0</v>
      </c>
      <c r="K15" s="50"/>
      <c r="L15" s="51">
        <v>21100</v>
      </c>
      <c r="M15" s="52">
        <f t="shared" si="3"/>
        <v>2637.5</v>
      </c>
    </row>
    <row r="16" spans="1:13" s="53" customFormat="1" ht="21" x14ac:dyDescent="0.3">
      <c r="A16" s="35"/>
      <c r="B16" s="54" t="s">
        <v>52</v>
      </c>
      <c r="C16" s="55" t="s">
        <v>53</v>
      </c>
      <c r="D16" s="47">
        <v>12700</v>
      </c>
      <c r="E16" s="56"/>
      <c r="F16" s="56"/>
      <c r="G16" s="56"/>
      <c r="H16" s="56"/>
      <c r="I16" s="49">
        <v>0</v>
      </c>
      <c r="J16" s="44">
        <f t="shared" si="2"/>
        <v>0</v>
      </c>
      <c r="K16" s="57"/>
      <c r="L16" s="51">
        <v>11200</v>
      </c>
      <c r="M16" s="52">
        <f t="shared" si="3"/>
        <v>1400</v>
      </c>
    </row>
    <row r="17" spans="1:13" s="53" customFormat="1" ht="21" x14ac:dyDescent="0.3">
      <c r="A17" s="35"/>
      <c r="B17" s="54" t="s">
        <v>54</v>
      </c>
      <c r="C17" s="55" t="s">
        <v>47</v>
      </c>
      <c r="D17" s="47">
        <v>400</v>
      </c>
      <c r="E17" s="56"/>
      <c r="F17" s="56"/>
      <c r="G17" s="56"/>
      <c r="H17" s="56"/>
      <c r="I17" s="49">
        <v>0</v>
      </c>
      <c r="J17" s="44">
        <f t="shared" si="2"/>
        <v>0</v>
      </c>
      <c r="K17" s="50"/>
      <c r="L17" s="51">
        <v>1600</v>
      </c>
      <c r="M17" s="52">
        <f t="shared" si="3"/>
        <v>200</v>
      </c>
    </row>
    <row r="18" spans="1:13" s="53" customFormat="1" ht="21" x14ac:dyDescent="0.3">
      <c r="A18" s="35"/>
      <c r="B18" s="54" t="s">
        <v>55</v>
      </c>
      <c r="C18" s="55" t="s">
        <v>47</v>
      </c>
      <c r="D18" s="47">
        <v>2200</v>
      </c>
      <c r="E18" s="56"/>
      <c r="F18" s="56"/>
      <c r="G18" s="56"/>
      <c r="H18" s="56"/>
      <c r="I18" s="49">
        <v>0</v>
      </c>
      <c r="J18" s="44">
        <f t="shared" si="2"/>
        <v>0</v>
      </c>
      <c r="K18" s="50"/>
      <c r="L18" s="51">
        <v>8200</v>
      </c>
      <c r="M18" s="52">
        <f t="shared" si="3"/>
        <v>1025</v>
      </c>
    </row>
    <row r="19" spans="1:13" s="60" customFormat="1" ht="21" x14ac:dyDescent="0.6">
      <c r="A19" s="35"/>
      <c r="B19" s="54" t="s">
        <v>56</v>
      </c>
      <c r="C19" s="55" t="s">
        <v>57</v>
      </c>
      <c r="D19" s="47">
        <v>362200</v>
      </c>
      <c r="E19" s="56"/>
      <c r="F19" s="56"/>
      <c r="G19" s="56"/>
      <c r="H19" s="56"/>
      <c r="I19" s="49">
        <v>229000</v>
      </c>
      <c r="J19" s="44">
        <f t="shared" si="2"/>
        <v>63.224737713970185</v>
      </c>
      <c r="K19" s="50"/>
      <c r="L19" s="58">
        <v>705700</v>
      </c>
      <c r="M19" s="59">
        <f t="shared" si="3"/>
        <v>88212.5</v>
      </c>
    </row>
    <row r="20" spans="1:13" s="53" customFormat="1" ht="21" x14ac:dyDescent="0.3">
      <c r="A20" s="35"/>
      <c r="B20" s="54" t="s">
        <v>58</v>
      </c>
      <c r="C20" s="55" t="s">
        <v>47</v>
      </c>
      <c r="D20" s="47">
        <v>1600</v>
      </c>
      <c r="E20" s="56"/>
      <c r="F20" s="56"/>
      <c r="G20" s="56"/>
      <c r="H20" s="56"/>
      <c r="I20" s="49">
        <v>0</v>
      </c>
      <c r="J20" s="44">
        <f t="shared" si="2"/>
        <v>0</v>
      </c>
      <c r="K20" s="50"/>
      <c r="L20" s="51">
        <v>5800</v>
      </c>
      <c r="M20" s="52">
        <f t="shared" si="3"/>
        <v>725</v>
      </c>
    </row>
    <row r="21" spans="1:13" s="53" customFormat="1" ht="21" x14ac:dyDescent="0.3">
      <c r="A21" s="35"/>
      <c r="B21" s="54" t="s">
        <v>59</v>
      </c>
      <c r="C21" s="55" t="s">
        <v>47</v>
      </c>
      <c r="D21" s="47">
        <v>3000</v>
      </c>
      <c r="E21" s="56"/>
      <c r="F21" s="56"/>
      <c r="G21" s="56"/>
      <c r="H21" s="56"/>
      <c r="I21" s="49">
        <v>0</v>
      </c>
      <c r="J21" s="44">
        <f t="shared" si="2"/>
        <v>0</v>
      </c>
      <c r="K21" s="57"/>
      <c r="L21" s="51">
        <v>39100</v>
      </c>
      <c r="M21" s="52">
        <f t="shared" si="3"/>
        <v>4887.5</v>
      </c>
    </row>
    <row r="22" spans="1:13" s="53" customFormat="1" ht="21" x14ac:dyDescent="0.3">
      <c r="A22" s="35"/>
      <c r="B22" s="54" t="s">
        <v>60</v>
      </c>
      <c r="C22" s="55" t="s">
        <v>61</v>
      </c>
      <c r="D22" s="47">
        <v>60000</v>
      </c>
      <c r="E22" s="56"/>
      <c r="F22" s="56"/>
      <c r="G22" s="56"/>
      <c r="H22" s="56"/>
      <c r="I22" s="49">
        <v>24000</v>
      </c>
      <c r="J22" s="44">
        <f t="shared" si="2"/>
        <v>40</v>
      </c>
      <c r="K22" s="50"/>
      <c r="L22" s="51"/>
      <c r="M22" s="52"/>
    </row>
    <row r="23" spans="1:13" s="53" customFormat="1" ht="21" x14ac:dyDescent="0.3">
      <c r="A23" s="35"/>
      <c r="B23" s="54" t="s">
        <v>62</v>
      </c>
      <c r="C23" s="55" t="s">
        <v>63</v>
      </c>
      <c r="D23" s="47">
        <v>4000</v>
      </c>
      <c r="E23" s="61"/>
      <c r="F23" s="61"/>
      <c r="G23" s="61"/>
      <c r="H23" s="61"/>
      <c r="I23" s="49">
        <v>0</v>
      </c>
      <c r="J23" s="44">
        <f t="shared" si="2"/>
        <v>0</v>
      </c>
      <c r="K23" s="50"/>
      <c r="L23" s="51"/>
      <c r="M23" s="52"/>
    </row>
    <row r="24" spans="1:13" s="53" customFormat="1" ht="28.2" customHeight="1" x14ac:dyDescent="0.3">
      <c r="A24" s="35"/>
      <c r="B24" s="54" t="s">
        <v>64</v>
      </c>
      <c r="C24" s="55" t="s">
        <v>65</v>
      </c>
      <c r="D24" s="62">
        <v>24650</v>
      </c>
      <c r="E24" s="56"/>
      <c r="F24" s="56"/>
      <c r="G24" s="56"/>
      <c r="H24" s="56"/>
      <c r="I24" s="63">
        <v>0</v>
      </c>
      <c r="J24" s="44">
        <f t="shared" si="2"/>
        <v>0</v>
      </c>
      <c r="K24" s="50"/>
      <c r="L24" s="51">
        <v>36000</v>
      </c>
      <c r="M24" s="52">
        <f t="shared" ref="M24:M25" si="4">L24/8</f>
        <v>4500</v>
      </c>
    </row>
    <row r="25" spans="1:13" s="53" customFormat="1" ht="21" x14ac:dyDescent="0.3">
      <c r="A25" s="35"/>
      <c r="B25" s="54" t="s">
        <v>66</v>
      </c>
      <c r="C25" s="55" t="s">
        <v>67</v>
      </c>
      <c r="D25" s="62">
        <v>8000</v>
      </c>
      <c r="E25" s="56"/>
      <c r="F25" s="56"/>
      <c r="G25" s="56"/>
      <c r="H25" s="56"/>
      <c r="I25" s="63">
        <v>0</v>
      </c>
      <c r="J25" s="44">
        <f t="shared" si="2"/>
        <v>0</v>
      </c>
      <c r="K25" s="50"/>
      <c r="L25" s="51">
        <v>10000</v>
      </c>
      <c r="M25" s="52">
        <f t="shared" si="4"/>
        <v>1250</v>
      </c>
    </row>
    <row r="26" spans="1:13" s="53" customFormat="1" ht="21.6" thickBot="1" x14ac:dyDescent="0.35">
      <c r="A26" s="35"/>
      <c r="B26" s="64" t="s">
        <v>68</v>
      </c>
      <c r="C26" s="65" t="s">
        <v>69</v>
      </c>
      <c r="D26" s="66">
        <v>16500</v>
      </c>
      <c r="E26" s="67"/>
      <c r="F26" s="67"/>
      <c r="G26" s="67"/>
      <c r="H26" s="67"/>
      <c r="I26" s="68">
        <v>59606.38</v>
      </c>
      <c r="J26" s="69">
        <f t="shared" si="2"/>
        <v>361.25078787878789</v>
      </c>
      <c r="K26" s="70"/>
      <c r="L26" s="51">
        <v>60700</v>
      </c>
      <c r="M26" s="52">
        <f t="shared" si="3"/>
        <v>7587.5</v>
      </c>
    </row>
    <row r="27" spans="1:13" s="34" customFormat="1" ht="21" x14ac:dyDescent="0.3">
      <c r="A27" s="71">
        <v>2</v>
      </c>
      <c r="B27" s="72" t="s">
        <v>70</v>
      </c>
      <c r="C27" s="73"/>
      <c r="D27" s="74">
        <f>D28</f>
        <v>21300</v>
      </c>
      <c r="E27" s="75"/>
      <c r="F27" s="75"/>
      <c r="G27" s="75"/>
      <c r="H27" s="75"/>
      <c r="I27" s="76">
        <f>I28</f>
        <v>0</v>
      </c>
      <c r="J27" s="77">
        <f t="shared" si="2"/>
        <v>0</v>
      </c>
      <c r="K27" s="78" t="s">
        <v>71</v>
      </c>
      <c r="L27" s="79">
        <v>50300</v>
      </c>
      <c r="M27" s="80">
        <f t="shared" si="3"/>
        <v>6287.5</v>
      </c>
    </row>
    <row r="28" spans="1:13" s="43" customFormat="1" ht="21" x14ac:dyDescent="0.3">
      <c r="A28" s="35"/>
      <c r="B28" s="36" t="s">
        <v>72</v>
      </c>
      <c r="C28" s="37"/>
      <c r="D28" s="81">
        <f>D29</f>
        <v>21300</v>
      </c>
      <c r="E28" s="36"/>
      <c r="F28" s="36"/>
      <c r="G28" s="36"/>
      <c r="H28" s="36"/>
      <c r="I28" s="82">
        <f>I29</f>
        <v>0</v>
      </c>
      <c r="J28" s="44">
        <f t="shared" si="2"/>
        <v>0</v>
      </c>
      <c r="K28" s="40"/>
      <c r="L28" s="41"/>
      <c r="M28" s="42"/>
    </row>
    <row r="29" spans="1:13" s="43" customFormat="1" ht="21" x14ac:dyDescent="0.3">
      <c r="A29" s="35"/>
      <c r="B29" s="36" t="s">
        <v>40</v>
      </c>
      <c r="C29" s="37"/>
      <c r="D29" s="81">
        <f>D30</f>
        <v>21300</v>
      </c>
      <c r="E29" s="36"/>
      <c r="F29" s="36"/>
      <c r="G29" s="36"/>
      <c r="H29" s="36"/>
      <c r="I29" s="82">
        <f>I30</f>
        <v>0</v>
      </c>
      <c r="J29" s="44">
        <f t="shared" si="2"/>
        <v>0</v>
      </c>
      <c r="K29" s="40"/>
      <c r="L29" s="41"/>
      <c r="M29" s="42"/>
    </row>
    <row r="30" spans="1:13" s="53" customFormat="1" ht="21.6" thickBot="1" x14ac:dyDescent="0.35">
      <c r="A30" s="83"/>
      <c r="B30" s="84" t="s">
        <v>41</v>
      </c>
      <c r="C30" s="85" t="s">
        <v>73</v>
      </c>
      <c r="D30" s="86">
        <v>21300</v>
      </c>
      <c r="E30" s="84"/>
      <c r="F30" s="84"/>
      <c r="G30" s="84"/>
      <c r="H30" s="84"/>
      <c r="I30" s="87">
        <v>0</v>
      </c>
      <c r="J30" s="88">
        <f>I30*100/D30</f>
        <v>0</v>
      </c>
      <c r="K30" s="89"/>
      <c r="L30" s="90">
        <v>50300</v>
      </c>
      <c r="M30" s="91"/>
    </row>
    <row r="31" spans="1:13" s="34" customFormat="1" ht="21" x14ac:dyDescent="0.3">
      <c r="A31" s="92">
        <v>3</v>
      </c>
      <c r="B31" s="93" t="s">
        <v>74</v>
      </c>
      <c r="C31" s="94"/>
      <c r="D31" s="95">
        <f>D32</f>
        <v>8800</v>
      </c>
      <c r="E31" s="95" t="e">
        <f t="shared" ref="E31:I31" si="5">E32</f>
        <v>#REF!</v>
      </c>
      <c r="F31" s="95" t="e">
        <f t="shared" si="5"/>
        <v>#REF!</v>
      </c>
      <c r="G31" s="95" t="e">
        <f t="shared" si="5"/>
        <v>#REF!</v>
      </c>
      <c r="H31" s="95" t="e">
        <f t="shared" si="5"/>
        <v>#REF!</v>
      </c>
      <c r="I31" s="95">
        <f t="shared" si="5"/>
        <v>0</v>
      </c>
      <c r="J31" s="96">
        <f>J32</f>
        <v>0</v>
      </c>
      <c r="K31" s="97" t="s">
        <v>71</v>
      </c>
      <c r="L31" s="79"/>
      <c r="M31" s="80"/>
    </row>
    <row r="32" spans="1:13" s="60" customFormat="1" ht="23.4" x14ac:dyDescent="0.6">
      <c r="A32" s="92"/>
      <c r="B32" s="98" t="s">
        <v>75</v>
      </c>
      <c r="C32" s="99"/>
      <c r="D32" s="100">
        <f>D33+D34+D35+D36</f>
        <v>8800</v>
      </c>
      <c r="E32" s="100" t="e">
        <f>E33+E34+E35+E36+#REF!</f>
        <v>#REF!</v>
      </c>
      <c r="F32" s="100" t="e">
        <f>F33+F34+F35+F36+#REF!</f>
        <v>#REF!</v>
      </c>
      <c r="G32" s="100" t="e">
        <f>G33+G34+G35+G36+#REF!</f>
        <v>#REF!</v>
      </c>
      <c r="H32" s="100" t="e">
        <f>H33+H34+H35+H36+#REF!</f>
        <v>#REF!</v>
      </c>
      <c r="I32" s="100">
        <f>I33+I34+I35+I36</f>
        <v>0</v>
      </c>
      <c r="J32" s="44">
        <f t="shared" ref="J32:J34" si="6">I32*100/D32</f>
        <v>0</v>
      </c>
      <c r="K32" s="40"/>
      <c r="L32" s="58"/>
      <c r="M32" s="59"/>
    </row>
    <row r="33" spans="1:18" s="53" customFormat="1" ht="21" x14ac:dyDescent="0.3">
      <c r="A33" s="92"/>
      <c r="B33" s="101" t="s">
        <v>76</v>
      </c>
      <c r="C33" s="65" t="s">
        <v>77</v>
      </c>
      <c r="D33" s="66">
        <v>5000</v>
      </c>
      <c r="E33" s="67"/>
      <c r="F33" s="67"/>
      <c r="G33" s="67"/>
      <c r="H33" s="67"/>
      <c r="I33" s="102">
        <v>0</v>
      </c>
      <c r="J33" s="69">
        <f t="shared" si="6"/>
        <v>0</v>
      </c>
      <c r="K33" s="70"/>
      <c r="L33" s="51">
        <v>7200</v>
      </c>
      <c r="M33" s="52">
        <f t="shared" ref="M33:M40" si="7">L33/8</f>
        <v>900</v>
      </c>
    </row>
    <row r="34" spans="1:18" s="53" customFormat="1" ht="21" x14ac:dyDescent="0.3">
      <c r="A34" s="92"/>
      <c r="B34" s="103" t="s">
        <v>78</v>
      </c>
      <c r="C34" s="104" t="s">
        <v>79</v>
      </c>
      <c r="D34" s="105">
        <v>3800</v>
      </c>
      <c r="E34" s="106"/>
      <c r="F34" s="106"/>
      <c r="G34" s="106"/>
      <c r="H34" s="106"/>
      <c r="I34" s="107">
        <v>0</v>
      </c>
      <c r="J34" s="108">
        <f t="shared" si="6"/>
        <v>0</v>
      </c>
      <c r="K34" s="109"/>
      <c r="L34" s="51"/>
      <c r="M34" s="52"/>
    </row>
    <row r="35" spans="1:18" s="53" customFormat="1" ht="21" x14ac:dyDescent="0.3">
      <c r="A35" s="92"/>
      <c r="B35" s="98" t="s">
        <v>80</v>
      </c>
      <c r="C35" s="55" t="s">
        <v>81</v>
      </c>
      <c r="D35" s="62">
        <v>0</v>
      </c>
      <c r="E35" s="56"/>
      <c r="F35" s="56"/>
      <c r="G35" s="56"/>
      <c r="H35" s="56"/>
      <c r="I35" s="110">
        <v>0</v>
      </c>
      <c r="J35" s="44">
        <v>0</v>
      </c>
      <c r="K35" s="50"/>
      <c r="L35" s="51">
        <v>7000</v>
      </c>
      <c r="M35" s="52">
        <f t="shared" ref="M35" si="8">L35/8</f>
        <v>875</v>
      </c>
    </row>
    <row r="36" spans="1:18" s="53" customFormat="1" ht="42.6" customHeight="1" thickBot="1" x14ac:dyDescent="0.35">
      <c r="A36" s="92"/>
      <c r="B36" s="98" t="s">
        <v>82</v>
      </c>
      <c r="C36" s="55" t="s">
        <v>77</v>
      </c>
      <c r="D36" s="62">
        <v>0</v>
      </c>
      <c r="E36" s="56"/>
      <c r="F36" s="56"/>
      <c r="G36" s="56"/>
      <c r="H36" s="56"/>
      <c r="I36" s="110">
        <v>0</v>
      </c>
      <c r="J36" s="44">
        <v>0</v>
      </c>
      <c r="K36" s="50"/>
      <c r="L36" s="51"/>
      <c r="M36" s="52"/>
    </row>
    <row r="37" spans="1:18" s="117" customFormat="1" ht="21" x14ac:dyDescent="0.3">
      <c r="A37" s="111">
        <v>4</v>
      </c>
      <c r="B37" s="112" t="s">
        <v>83</v>
      </c>
      <c r="C37" s="113" t="s">
        <v>77</v>
      </c>
      <c r="D37" s="74">
        <f>SUM(D38)</f>
        <v>1140</v>
      </c>
      <c r="E37" s="75"/>
      <c r="F37" s="75"/>
      <c r="G37" s="75"/>
      <c r="H37" s="75"/>
      <c r="I37" s="114">
        <f>I38</f>
        <v>0</v>
      </c>
      <c r="J37" s="77">
        <f t="shared" si="2"/>
        <v>0</v>
      </c>
      <c r="K37" s="78" t="s">
        <v>71</v>
      </c>
      <c r="L37" s="115"/>
      <c r="M37" s="116"/>
      <c r="Q37" s="118"/>
    </row>
    <row r="38" spans="1:18" s="53" customFormat="1" ht="42" x14ac:dyDescent="0.3">
      <c r="A38" s="92"/>
      <c r="B38" s="98" t="s">
        <v>84</v>
      </c>
      <c r="C38" s="55"/>
      <c r="D38" s="62">
        <f>SUM(D39)</f>
        <v>1140</v>
      </c>
      <c r="E38" s="56"/>
      <c r="F38" s="56"/>
      <c r="G38" s="56"/>
      <c r="H38" s="56"/>
      <c r="I38" s="119">
        <f>I39</f>
        <v>0</v>
      </c>
      <c r="J38" s="44">
        <f t="shared" si="2"/>
        <v>0</v>
      </c>
      <c r="K38" s="50"/>
      <c r="L38" s="51"/>
      <c r="M38" s="52"/>
      <c r="Q38" s="120"/>
    </row>
    <row r="39" spans="1:18" s="53" customFormat="1" ht="21" x14ac:dyDescent="0.3">
      <c r="A39" s="92"/>
      <c r="B39" s="98" t="s">
        <v>85</v>
      </c>
      <c r="C39" s="55"/>
      <c r="D39" s="62">
        <f>SUM(D40)</f>
        <v>1140</v>
      </c>
      <c r="E39" s="56"/>
      <c r="F39" s="56"/>
      <c r="G39" s="56"/>
      <c r="H39" s="56"/>
      <c r="I39" s="119">
        <f>I40</f>
        <v>0</v>
      </c>
      <c r="J39" s="44">
        <f>I39*100/D39</f>
        <v>0</v>
      </c>
      <c r="K39" s="50"/>
      <c r="L39" s="51"/>
      <c r="M39" s="52"/>
      <c r="Q39" s="120"/>
    </row>
    <row r="40" spans="1:18" s="53" customFormat="1" ht="21.6" thickBot="1" x14ac:dyDescent="0.35">
      <c r="A40" s="121"/>
      <c r="B40" s="122" t="s">
        <v>86</v>
      </c>
      <c r="C40" s="123" t="s">
        <v>87</v>
      </c>
      <c r="D40" s="124">
        <v>1140</v>
      </c>
      <c r="E40" s="125"/>
      <c r="F40" s="125"/>
      <c r="G40" s="125"/>
      <c r="H40" s="125"/>
      <c r="I40" s="87">
        <v>0</v>
      </c>
      <c r="J40" s="88">
        <f t="shared" si="2"/>
        <v>0</v>
      </c>
      <c r="K40" s="89"/>
      <c r="L40" s="51">
        <v>2140</v>
      </c>
      <c r="M40" s="52">
        <f t="shared" si="7"/>
        <v>267.5</v>
      </c>
      <c r="Q40" s="126"/>
    </row>
    <row r="41" spans="1:18" s="117" customFormat="1" ht="21" x14ac:dyDescent="0.3">
      <c r="A41" s="111">
        <v>5</v>
      </c>
      <c r="B41" s="112" t="s">
        <v>83</v>
      </c>
      <c r="C41" s="73"/>
      <c r="D41" s="74">
        <f>D42</f>
        <v>7800</v>
      </c>
      <c r="E41" s="74">
        <f t="shared" ref="E41:H43" si="9">E42</f>
        <v>0</v>
      </c>
      <c r="F41" s="74">
        <f t="shared" si="9"/>
        <v>0</v>
      </c>
      <c r="G41" s="74">
        <f t="shared" si="9"/>
        <v>0</v>
      </c>
      <c r="H41" s="74">
        <f t="shared" si="9"/>
        <v>0</v>
      </c>
      <c r="I41" s="74">
        <f>I42</f>
        <v>7800</v>
      </c>
      <c r="J41" s="127">
        <f>J42</f>
        <v>100</v>
      </c>
      <c r="K41" s="78" t="s">
        <v>71</v>
      </c>
      <c r="L41" s="115"/>
      <c r="M41" s="116"/>
      <c r="Q41" s="118"/>
    </row>
    <row r="42" spans="1:18" s="53" customFormat="1" ht="42" x14ac:dyDescent="0.3">
      <c r="A42" s="92"/>
      <c r="B42" s="98" t="s">
        <v>88</v>
      </c>
      <c r="C42" s="55"/>
      <c r="D42" s="62">
        <f>D43</f>
        <v>7800</v>
      </c>
      <c r="E42" s="62">
        <f t="shared" si="9"/>
        <v>0</v>
      </c>
      <c r="F42" s="62">
        <f t="shared" si="9"/>
        <v>0</v>
      </c>
      <c r="G42" s="62">
        <f t="shared" si="9"/>
        <v>0</v>
      </c>
      <c r="H42" s="62">
        <f t="shared" si="9"/>
        <v>0</v>
      </c>
      <c r="I42" s="62">
        <f>I43</f>
        <v>7800</v>
      </c>
      <c r="J42" s="128">
        <f>J43</f>
        <v>100</v>
      </c>
      <c r="K42" s="50"/>
      <c r="L42" s="51"/>
      <c r="M42" s="52"/>
      <c r="Q42" s="120"/>
    </row>
    <row r="43" spans="1:18" s="53" customFormat="1" ht="21" x14ac:dyDescent="0.3">
      <c r="A43" s="92"/>
      <c r="B43" s="98" t="s">
        <v>85</v>
      </c>
      <c r="C43" s="55"/>
      <c r="D43" s="62">
        <f>D44</f>
        <v>7800</v>
      </c>
      <c r="E43" s="62">
        <f t="shared" si="9"/>
        <v>0</v>
      </c>
      <c r="F43" s="62">
        <f t="shared" si="9"/>
        <v>0</v>
      </c>
      <c r="G43" s="62">
        <f t="shared" si="9"/>
        <v>0</v>
      </c>
      <c r="H43" s="62">
        <f t="shared" si="9"/>
        <v>0</v>
      </c>
      <c r="I43" s="62">
        <f>I44</f>
        <v>7800</v>
      </c>
      <c r="J43" s="44">
        <f>I43*100/D43</f>
        <v>100</v>
      </c>
      <c r="K43" s="50"/>
      <c r="L43" s="51"/>
      <c r="M43" s="52"/>
      <c r="Q43" s="120"/>
    </row>
    <row r="44" spans="1:18" s="53" customFormat="1" ht="42.6" thickBot="1" x14ac:dyDescent="0.35">
      <c r="A44" s="121"/>
      <c r="B44" s="122" t="s">
        <v>89</v>
      </c>
      <c r="C44" s="123" t="s">
        <v>90</v>
      </c>
      <c r="D44" s="124">
        <v>7800</v>
      </c>
      <c r="E44" s="125"/>
      <c r="F44" s="125"/>
      <c r="G44" s="125"/>
      <c r="H44" s="125"/>
      <c r="I44" s="87">
        <v>7800</v>
      </c>
      <c r="J44" s="88">
        <f>I44*100/D44</f>
        <v>100</v>
      </c>
      <c r="K44" s="89"/>
      <c r="L44" s="51">
        <v>39000</v>
      </c>
      <c r="M44" s="52">
        <f t="shared" si="3"/>
        <v>4875</v>
      </c>
      <c r="Q44" s="129"/>
    </row>
    <row r="45" spans="1:18" s="34" customFormat="1" ht="42" x14ac:dyDescent="0.3">
      <c r="A45" s="35">
        <v>6</v>
      </c>
      <c r="B45" s="130" t="s">
        <v>91</v>
      </c>
      <c r="C45" s="131"/>
      <c r="D45" s="95">
        <f>SUM(D46)</f>
        <v>42000</v>
      </c>
      <c r="E45" s="132"/>
      <c r="F45" s="132"/>
      <c r="G45" s="132"/>
      <c r="H45" s="132"/>
      <c r="I45" s="133">
        <f>I46</f>
        <v>0</v>
      </c>
      <c r="J45" s="134">
        <f t="shared" si="2"/>
        <v>0</v>
      </c>
      <c r="K45" s="97" t="s">
        <v>71</v>
      </c>
      <c r="L45" s="79">
        <v>38000</v>
      </c>
      <c r="M45" s="80">
        <f t="shared" si="3"/>
        <v>4750</v>
      </c>
      <c r="R45" s="135" t="s">
        <v>92</v>
      </c>
    </row>
    <row r="46" spans="1:18" s="43" customFormat="1" ht="21" x14ac:dyDescent="0.3">
      <c r="A46" s="35"/>
      <c r="B46" s="36" t="s">
        <v>93</v>
      </c>
      <c r="C46" s="37"/>
      <c r="D46" s="81">
        <f>SUM(D47)</f>
        <v>42000</v>
      </c>
      <c r="E46" s="36"/>
      <c r="F46" s="36"/>
      <c r="G46" s="36"/>
      <c r="H46" s="36"/>
      <c r="I46" s="81">
        <f>I47</f>
        <v>0</v>
      </c>
      <c r="J46" s="44">
        <f t="shared" si="2"/>
        <v>0</v>
      </c>
      <c r="K46" s="40"/>
      <c r="L46" s="41"/>
      <c r="M46" s="42"/>
    </row>
    <row r="47" spans="1:18" s="43" customFormat="1" ht="21" x14ac:dyDescent="0.3">
      <c r="A47" s="35"/>
      <c r="B47" s="36" t="s">
        <v>85</v>
      </c>
      <c r="C47" s="37"/>
      <c r="D47" s="81">
        <f>SUM(D48)</f>
        <v>42000</v>
      </c>
      <c r="E47" s="36"/>
      <c r="F47" s="36"/>
      <c r="G47" s="36"/>
      <c r="H47" s="36"/>
      <c r="I47" s="81">
        <f>I48</f>
        <v>0</v>
      </c>
      <c r="J47" s="44">
        <f>I47*100/D47</f>
        <v>0</v>
      </c>
      <c r="K47" s="40"/>
      <c r="L47" s="41"/>
      <c r="M47" s="42"/>
    </row>
    <row r="48" spans="1:18" s="53" customFormat="1" ht="42.6" thickBot="1" x14ac:dyDescent="0.35">
      <c r="A48" s="35"/>
      <c r="B48" s="136" t="s">
        <v>94</v>
      </c>
      <c r="C48" s="136" t="s">
        <v>95</v>
      </c>
      <c r="D48" s="137">
        <v>42000</v>
      </c>
      <c r="E48" s="138"/>
      <c r="F48" s="138"/>
      <c r="G48" s="138"/>
      <c r="H48" s="138"/>
      <c r="I48" s="102">
        <v>0</v>
      </c>
      <c r="J48" s="69">
        <f>I48*100/D48</f>
        <v>0</v>
      </c>
      <c r="K48" s="70"/>
      <c r="L48" s="90">
        <v>38000</v>
      </c>
      <c r="M48" s="91"/>
    </row>
    <row r="49" spans="1:13" s="53" customFormat="1" ht="34.799999999999997" customHeight="1" thickBot="1" x14ac:dyDescent="0.35">
      <c r="A49" s="139">
        <v>7</v>
      </c>
      <c r="B49" s="140" t="s">
        <v>96</v>
      </c>
      <c r="C49" s="141" t="s">
        <v>97</v>
      </c>
      <c r="D49" s="142">
        <v>15000</v>
      </c>
      <c r="E49" s="143"/>
      <c r="F49" s="143"/>
      <c r="G49" s="143"/>
      <c r="H49" s="143"/>
      <c r="I49" s="144">
        <v>0</v>
      </c>
      <c r="J49" s="145">
        <f>I49*100/D49</f>
        <v>0</v>
      </c>
      <c r="K49" s="146" t="s">
        <v>71</v>
      </c>
      <c r="L49" s="90">
        <v>38000</v>
      </c>
      <c r="M49" s="91"/>
    </row>
    <row r="50" spans="1:13" s="53" customFormat="1" ht="34.799999999999997" customHeight="1" thickBot="1" x14ac:dyDescent="0.35">
      <c r="A50" s="147">
        <v>8</v>
      </c>
      <c r="B50" s="140" t="s">
        <v>98</v>
      </c>
      <c r="C50" s="141"/>
      <c r="D50" s="142">
        <v>0</v>
      </c>
      <c r="E50" s="143"/>
      <c r="F50" s="143"/>
      <c r="G50" s="143"/>
      <c r="H50" s="143"/>
      <c r="I50" s="148">
        <v>0</v>
      </c>
      <c r="J50" s="145">
        <v>0</v>
      </c>
      <c r="K50" s="146" t="s">
        <v>71</v>
      </c>
      <c r="L50" s="90"/>
      <c r="M50" s="91"/>
    </row>
    <row r="51" spans="1:13" s="27" customFormat="1" ht="21.6" thickBot="1" x14ac:dyDescent="0.65">
      <c r="A51" s="149" t="s">
        <v>99</v>
      </c>
      <c r="B51" s="150"/>
      <c r="C51" s="151"/>
      <c r="D51" s="152">
        <f>D6+D27+D31+D37+D41+D45+D49+D50</f>
        <v>921190</v>
      </c>
      <c r="E51" s="152" t="e">
        <f t="shared" ref="E51:I51" si="10">E6+E27+E31+E37+E41+E45+E49+E50</f>
        <v>#REF!</v>
      </c>
      <c r="F51" s="152" t="e">
        <f t="shared" si="10"/>
        <v>#REF!</v>
      </c>
      <c r="G51" s="152" t="e">
        <f t="shared" si="10"/>
        <v>#REF!</v>
      </c>
      <c r="H51" s="152" t="e">
        <f t="shared" si="10"/>
        <v>#REF!</v>
      </c>
      <c r="I51" s="152">
        <f t="shared" si="10"/>
        <v>394646.38</v>
      </c>
      <c r="J51" s="152">
        <f>SUM(I51*100/D51)</f>
        <v>42.840931838165851</v>
      </c>
      <c r="K51" s="153"/>
      <c r="L51" s="154"/>
      <c r="M51" s="155"/>
    </row>
    <row r="52" spans="1:13" x14ac:dyDescent="0.7">
      <c r="A52" s="156"/>
      <c r="B52" s="157"/>
      <c r="C52" s="157"/>
      <c r="D52" s="157"/>
      <c r="E52" s="157"/>
      <c r="F52" s="157"/>
      <c r="G52" s="157"/>
      <c r="H52" s="157"/>
      <c r="I52" s="157"/>
      <c r="J52" s="158"/>
      <c r="K52" s="157"/>
    </row>
    <row r="53" spans="1:13" s="165" customFormat="1" ht="21" x14ac:dyDescent="0.4">
      <c r="A53" s="160"/>
      <c r="B53" s="161"/>
      <c r="C53" s="162" t="s">
        <v>100</v>
      </c>
      <c r="D53" s="161"/>
      <c r="E53" s="161"/>
      <c r="F53" s="161"/>
      <c r="G53" s="163" t="s">
        <v>101</v>
      </c>
      <c r="H53" s="163"/>
      <c r="I53" s="161"/>
      <c r="J53" s="164"/>
      <c r="K53" s="162"/>
    </row>
    <row r="54" spans="1:13" s="165" customFormat="1" ht="21" x14ac:dyDescent="0.4">
      <c r="A54" s="160"/>
      <c r="B54" s="161"/>
      <c r="C54" s="161"/>
      <c r="D54" s="161"/>
      <c r="E54" s="161"/>
      <c r="F54" s="161"/>
      <c r="G54" s="161"/>
      <c r="H54" s="161"/>
      <c r="I54" s="161"/>
      <c r="J54" s="164"/>
      <c r="K54" s="162"/>
    </row>
    <row r="55" spans="1:13" s="165" customFormat="1" ht="21" x14ac:dyDescent="0.4">
      <c r="A55" s="160"/>
      <c r="B55" s="161"/>
      <c r="C55" s="161" t="s">
        <v>102</v>
      </c>
      <c r="D55" s="166" t="s">
        <v>18</v>
      </c>
      <c r="E55" s="161"/>
      <c r="F55" s="161"/>
      <c r="G55" s="167" t="s">
        <v>103</v>
      </c>
      <c r="H55" s="167"/>
      <c r="I55" s="161"/>
      <c r="J55" s="164"/>
      <c r="K55" s="162"/>
    </row>
    <row r="56" spans="1:13" s="165" customFormat="1" ht="21" x14ac:dyDescent="0.4">
      <c r="A56" s="160"/>
      <c r="B56" s="161"/>
      <c r="C56" s="162" t="s">
        <v>104</v>
      </c>
      <c r="D56" s="161"/>
      <c r="E56" s="161"/>
      <c r="F56" s="161"/>
      <c r="G56" s="161"/>
      <c r="H56" s="161"/>
      <c r="I56" s="162" t="s">
        <v>105</v>
      </c>
      <c r="J56" s="168"/>
      <c r="K56" s="162"/>
    </row>
    <row r="57" spans="1:13" s="165" customFormat="1" ht="21" x14ac:dyDescent="0.4">
      <c r="A57" s="160"/>
      <c r="B57" s="161"/>
      <c r="C57" s="162" t="s">
        <v>106</v>
      </c>
      <c r="D57" s="161"/>
      <c r="E57" s="161"/>
      <c r="F57" s="161"/>
      <c r="G57" s="161"/>
      <c r="H57" s="161"/>
      <c r="I57" s="162" t="s">
        <v>7</v>
      </c>
      <c r="J57" s="168"/>
      <c r="K57" s="162"/>
    </row>
  </sheetData>
  <mergeCells count="13">
    <mergeCell ref="G55:H55"/>
    <mergeCell ref="A31:A36"/>
    <mergeCell ref="A37:A40"/>
    <mergeCell ref="A41:A44"/>
    <mergeCell ref="A45:A48"/>
    <mergeCell ref="A51:C51"/>
    <mergeCell ref="G53:H53"/>
    <mergeCell ref="A1:K1"/>
    <mergeCell ref="A2:K2"/>
    <mergeCell ref="A3:K3"/>
    <mergeCell ref="A4:K4"/>
    <mergeCell ref="A6:A26"/>
    <mergeCell ref="A27:A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6510-92A5-4712-A3F2-275AF6D50DC7}">
  <dimension ref="A1:D17"/>
  <sheetViews>
    <sheetView tabSelected="1" workbookViewId="0">
      <selection activeCell="H11" sqref="H11"/>
    </sheetView>
  </sheetViews>
  <sheetFormatPr defaultRowHeight="21" x14ac:dyDescent="0.4"/>
  <cols>
    <col min="1" max="1" width="21.6640625" style="161" customWidth="1"/>
    <col min="2" max="2" width="18.21875" style="161" customWidth="1"/>
    <col min="3" max="3" width="17" style="161" customWidth="1"/>
    <col min="4" max="4" width="21.88671875" style="161" customWidth="1"/>
  </cols>
  <sheetData>
    <row r="1" spans="1:4" x14ac:dyDescent="0.4">
      <c r="A1" s="163" t="s">
        <v>107</v>
      </c>
      <c r="B1" s="163"/>
      <c r="C1" s="163"/>
      <c r="D1" s="163"/>
    </row>
    <row r="2" spans="1:4" x14ac:dyDescent="0.4">
      <c r="A2" s="163" t="s">
        <v>108</v>
      </c>
      <c r="B2" s="163"/>
      <c r="C2" s="163"/>
      <c r="D2" s="163"/>
    </row>
    <row r="3" spans="1:4" x14ac:dyDescent="0.4">
      <c r="A3" s="163" t="s">
        <v>109</v>
      </c>
      <c r="B3" s="163"/>
      <c r="C3" s="163"/>
      <c r="D3" s="163"/>
    </row>
    <row r="4" spans="1:4" x14ac:dyDescent="0.3">
      <c r="A4" s="40" t="s">
        <v>110</v>
      </c>
      <c r="B4" s="40" t="s">
        <v>111</v>
      </c>
      <c r="C4" s="40" t="s">
        <v>33</v>
      </c>
      <c r="D4" s="40" t="s">
        <v>112</v>
      </c>
    </row>
    <row r="5" spans="1:4" ht="24.6" x14ac:dyDescent="0.7">
      <c r="A5" s="170">
        <v>921190</v>
      </c>
      <c r="B5" s="170">
        <v>394646.38</v>
      </c>
      <c r="C5" s="170">
        <v>42.84</v>
      </c>
      <c r="D5" s="171" t="s">
        <v>113</v>
      </c>
    </row>
    <row r="7" spans="1:4" x14ac:dyDescent="0.4">
      <c r="A7" s="161" t="s">
        <v>114</v>
      </c>
    </row>
    <row r="8" spans="1:4" x14ac:dyDescent="0.4">
      <c r="A8" s="161" t="s">
        <v>115</v>
      </c>
    </row>
    <row r="10" spans="1:4" x14ac:dyDescent="0.4">
      <c r="B10" s="172" t="s">
        <v>116</v>
      </c>
      <c r="C10" s="172"/>
      <c r="D10" s="161" t="s">
        <v>117</v>
      </c>
    </row>
    <row r="11" spans="1:4" x14ac:dyDescent="0.4">
      <c r="B11" s="163" t="s">
        <v>104</v>
      </c>
      <c r="C11" s="163"/>
    </row>
    <row r="12" spans="1:4" x14ac:dyDescent="0.4">
      <c r="B12" s="163" t="s">
        <v>106</v>
      </c>
      <c r="C12" s="163"/>
    </row>
    <row r="15" spans="1:4" x14ac:dyDescent="0.4">
      <c r="B15" s="173" t="s">
        <v>118</v>
      </c>
      <c r="C15" s="173"/>
      <c r="D15" s="161" t="s">
        <v>119</v>
      </c>
    </row>
    <row r="16" spans="1:4" x14ac:dyDescent="0.4">
      <c r="B16" s="163" t="s">
        <v>105</v>
      </c>
      <c r="C16" s="163"/>
    </row>
    <row r="17" spans="2:3" x14ac:dyDescent="0.4">
      <c r="B17" s="163" t="s">
        <v>7</v>
      </c>
      <c r="C17" s="163"/>
    </row>
  </sheetData>
  <mergeCells count="9">
    <mergeCell ref="B15:C15"/>
    <mergeCell ref="B16:C16"/>
    <mergeCell ref="B17:C17"/>
    <mergeCell ref="A1:D1"/>
    <mergeCell ref="A2:D2"/>
    <mergeCell ref="A3:D3"/>
    <mergeCell ref="B10:C10"/>
    <mergeCell ref="B11:C11"/>
    <mergeCell ref="B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2026-06-17T13:44:22Z</dcterms:modified>
</cp:coreProperties>
</file>